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.1 SO01 - stavební úpravy" sheetId="2" r:id="rId2"/>
    <sheet name="D.1.4.1 - vodovod, kanali..." sheetId="3" r:id="rId3"/>
    <sheet name="D.1.4.2 - ústřední vytápě..." sheetId="4" r:id="rId4"/>
    <sheet name="D.1.4.3 - elektrické rozvody" sheetId="5" r:id="rId5"/>
    <sheet name="D.1.4 - ostatní a vedlejš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'D.1.1 SO01 - stavební úpravy'!$C$135:$K$876</definedName>
    <definedName name="_xlnm.Print_Area" localSheetId="1">'D.1.1 SO01 - stavební úpravy'!$C$4:$J$76,'D.1.1 SO01 - stavební úpravy'!$C$82:$J$117,'D.1.1 SO01 - stavební úpravy'!$C$123:$J$876</definedName>
    <definedName name="_xlnm.Print_Titles" localSheetId="1">'D.1.1 SO01 - stavební úpravy'!$135:$135</definedName>
    <definedName name="_xlnm._FilterDatabase" localSheetId="2" hidden="1">'D.1.4.1 - vodovod, kanali...'!$C$126:$K$354</definedName>
    <definedName name="_xlnm.Print_Area" localSheetId="2">'D.1.4.1 - vodovod, kanali...'!$C$4:$J$76,'D.1.4.1 - vodovod, kanali...'!$C$82:$J$108,'D.1.4.1 - vodovod, kanali...'!$C$114:$J$354</definedName>
    <definedName name="_xlnm.Print_Titles" localSheetId="2">'D.1.4.1 - vodovod, kanali...'!$126:$126</definedName>
    <definedName name="_xlnm._FilterDatabase" localSheetId="3" hidden="1">'D.1.4.2 - ústřední vytápě...'!$C$124:$K$218</definedName>
    <definedName name="_xlnm.Print_Area" localSheetId="3">'D.1.4.2 - ústřední vytápě...'!$C$4:$J$76,'D.1.4.2 - ústřední vytápě...'!$C$82:$J$106,'D.1.4.2 - ústřední vytápě...'!$C$112:$J$218</definedName>
    <definedName name="_xlnm.Print_Titles" localSheetId="3">'D.1.4.2 - ústřední vytápě...'!$124:$124</definedName>
    <definedName name="_xlnm._FilterDatabase" localSheetId="4" hidden="1">'D.1.4.3 - elektrické rozvody'!$C$117:$K$154</definedName>
    <definedName name="_xlnm.Print_Area" localSheetId="4">'D.1.4.3 - elektrické rozvody'!$C$4:$J$76,'D.1.4.3 - elektrické rozvody'!$C$82:$J$99,'D.1.4.3 - elektrické rozvody'!$C$105:$J$154</definedName>
    <definedName name="_xlnm.Print_Titles" localSheetId="4">'D.1.4.3 - elektrické rozvody'!$117:$117</definedName>
    <definedName name="_xlnm._FilterDatabase" localSheetId="5" hidden="1">'D.1.4 - ostatní a vedlejš...'!$C$117:$K$128</definedName>
    <definedName name="_xlnm.Print_Area" localSheetId="5">'D.1.4 - ostatní a vedlejš...'!$C$4:$J$76,'D.1.4 - ostatní a vedlejš...'!$C$82:$J$99,'D.1.4 - ostatní a vedlejš...'!$C$105:$J$128</definedName>
    <definedName name="_xlnm.Print_Titles" localSheetId="5">'D.1.4 - ostatní a vedlejš...'!$117:$117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0"/>
  <c r="BH120"/>
  <c r="BG120"/>
  <c r="BF120"/>
  <c r="T120"/>
  <c r="T119"/>
  <c r="R120"/>
  <c r="R119"/>
  <c r="P120"/>
  <c r="P119"/>
  <c r="J115"/>
  <c r="J114"/>
  <c r="F114"/>
  <c r="F112"/>
  <c r="E110"/>
  <c r="J92"/>
  <c r="J91"/>
  <c r="F91"/>
  <c r="F89"/>
  <c r="E87"/>
  <c r="J18"/>
  <c r="E18"/>
  <c r="F115"/>
  <c r="J17"/>
  <c r="J12"/>
  <c r="J112"/>
  <c r="E7"/>
  <c r="E108"/>
  <c i="5" r="J37"/>
  <c r="J36"/>
  <c i="1" r="AY98"/>
  <c i="5" r="J35"/>
  <c i="1" r="AX98"/>
  <c i="5"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J115"/>
  <c r="J114"/>
  <c r="F114"/>
  <c r="F112"/>
  <c r="E110"/>
  <c r="J92"/>
  <c r="J91"/>
  <c r="F91"/>
  <c r="F89"/>
  <c r="E87"/>
  <c r="J18"/>
  <c r="E18"/>
  <c r="F115"/>
  <c r="J17"/>
  <c r="J12"/>
  <c r="J89"/>
  <c r="E7"/>
  <c r="E108"/>
  <c i="4" r="J37"/>
  <c r="J36"/>
  <c i="1" r="AY97"/>
  <c i="4" r="J35"/>
  <c i="1" r="AX97"/>
  <c i="4"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J122"/>
  <c r="J121"/>
  <c r="F121"/>
  <c r="F119"/>
  <c r="E117"/>
  <c r="J92"/>
  <c r="J91"/>
  <c r="F91"/>
  <c r="F89"/>
  <c r="E87"/>
  <c r="J18"/>
  <c r="E18"/>
  <c r="F92"/>
  <c r="J17"/>
  <c r="J12"/>
  <c r="J119"/>
  <c r="E7"/>
  <c r="E85"/>
  <c i="3" r="J37"/>
  <c r="J36"/>
  <c i="1" r="AY96"/>
  <c i="3" r="J35"/>
  <c i="1" r="AX96"/>
  <c i="3"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1"/>
  <c r="BH351"/>
  <c r="BG351"/>
  <c r="BF351"/>
  <c r="T351"/>
  <c r="R351"/>
  <c r="P351"/>
  <c r="BI350"/>
  <c r="BH350"/>
  <c r="BG350"/>
  <c r="BF350"/>
  <c r="T350"/>
  <c r="R350"/>
  <c r="P350"/>
  <c r="BI349"/>
  <c r="BH349"/>
  <c r="BG349"/>
  <c r="BF349"/>
  <c r="T349"/>
  <c r="R349"/>
  <c r="P349"/>
  <c r="BI348"/>
  <c r="BH348"/>
  <c r="BG348"/>
  <c r="BF348"/>
  <c r="T348"/>
  <c r="R348"/>
  <c r="P348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2"/>
  <c r="BH222"/>
  <c r="BG222"/>
  <c r="BF222"/>
  <c r="T222"/>
  <c r="R222"/>
  <c r="P222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4"/>
  <c r="BH174"/>
  <c r="BG174"/>
  <c r="BF174"/>
  <c r="T174"/>
  <c r="T173"/>
  <c r="R174"/>
  <c r="R173"/>
  <c r="P174"/>
  <c r="P173"/>
  <c r="BI172"/>
  <c r="BH172"/>
  <c r="BG172"/>
  <c r="BF172"/>
  <c r="T172"/>
  <c r="R172"/>
  <c r="P172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5"/>
  <c r="BH135"/>
  <c r="BG135"/>
  <c r="BF135"/>
  <c r="T135"/>
  <c r="R135"/>
  <c r="P135"/>
  <c r="BI134"/>
  <c r="BH134"/>
  <c r="BG134"/>
  <c r="BF134"/>
  <c r="T134"/>
  <c r="R134"/>
  <c r="P134"/>
  <c r="BI130"/>
  <c r="BH130"/>
  <c r="BG130"/>
  <c r="BF130"/>
  <c r="T130"/>
  <c r="R130"/>
  <c r="P130"/>
  <c r="J124"/>
  <c r="J123"/>
  <c r="F123"/>
  <c r="F121"/>
  <c r="E119"/>
  <c r="J92"/>
  <c r="J91"/>
  <c r="F91"/>
  <c r="F89"/>
  <c r="E87"/>
  <c r="J18"/>
  <c r="E18"/>
  <c r="F124"/>
  <c r="J17"/>
  <c r="J12"/>
  <c r="J121"/>
  <c r="E7"/>
  <c r="E85"/>
  <c i="2" r="J37"/>
  <c r="J36"/>
  <c i="1" r="AY95"/>
  <c i="2" r="J35"/>
  <c i="1" r="AX95"/>
  <c i="2" r="BI876"/>
  <c r="BH876"/>
  <c r="BG876"/>
  <c r="BF876"/>
  <c r="T876"/>
  <c r="R876"/>
  <c r="P876"/>
  <c r="BI871"/>
  <c r="BH871"/>
  <c r="BG871"/>
  <c r="BF871"/>
  <c r="T871"/>
  <c r="R871"/>
  <c r="P871"/>
  <c r="BI865"/>
  <c r="BH865"/>
  <c r="BG865"/>
  <c r="BF865"/>
  <c r="T865"/>
  <c r="R865"/>
  <c r="P865"/>
  <c r="BI862"/>
  <c r="BH862"/>
  <c r="BG862"/>
  <c r="BF862"/>
  <c r="T862"/>
  <c r="R862"/>
  <c r="P862"/>
  <c r="BI860"/>
  <c r="BH860"/>
  <c r="BG860"/>
  <c r="BF860"/>
  <c r="T860"/>
  <c r="R860"/>
  <c r="P860"/>
  <c r="BI835"/>
  <c r="BH835"/>
  <c r="BG835"/>
  <c r="BF835"/>
  <c r="T835"/>
  <c r="R835"/>
  <c r="P835"/>
  <c r="BI834"/>
  <c r="BH834"/>
  <c r="BG834"/>
  <c r="BF834"/>
  <c r="T834"/>
  <c r="R834"/>
  <c r="P834"/>
  <c r="BI827"/>
  <c r="BH827"/>
  <c r="BG827"/>
  <c r="BF827"/>
  <c r="T827"/>
  <c r="T823"/>
  <c r="R827"/>
  <c r="R823"/>
  <c r="P827"/>
  <c r="P823"/>
  <c r="BI824"/>
  <c r="BH824"/>
  <c r="BG824"/>
  <c r="BF824"/>
  <c r="T824"/>
  <c r="R824"/>
  <c r="P824"/>
  <c r="BI822"/>
  <c r="BH822"/>
  <c r="BG822"/>
  <c r="BF822"/>
  <c r="T822"/>
  <c r="R822"/>
  <c r="P822"/>
  <c r="BI808"/>
  <c r="BH808"/>
  <c r="BG808"/>
  <c r="BF808"/>
  <c r="T808"/>
  <c r="R808"/>
  <c r="P808"/>
  <c r="BI805"/>
  <c r="BH805"/>
  <c r="BG805"/>
  <c r="BF805"/>
  <c r="T805"/>
  <c r="R805"/>
  <c r="P805"/>
  <c r="BI776"/>
  <c r="BH776"/>
  <c r="BG776"/>
  <c r="BF776"/>
  <c r="T776"/>
  <c r="R776"/>
  <c r="P776"/>
  <c r="BI741"/>
  <c r="BH741"/>
  <c r="BG741"/>
  <c r="BF741"/>
  <c r="T741"/>
  <c r="R741"/>
  <c r="P741"/>
  <c r="BI732"/>
  <c r="BH732"/>
  <c r="BG732"/>
  <c r="BF732"/>
  <c r="T732"/>
  <c r="R732"/>
  <c r="P732"/>
  <c r="BI723"/>
  <c r="BH723"/>
  <c r="BG723"/>
  <c r="BF723"/>
  <c r="T723"/>
  <c r="R723"/>
  <c r="P723"/>
  <c r="BI718"/>
  <c r="BH718"/>
  <c r="BG718"/>
  <c r="BF718"/>
  <c r="T718"/>
  <c r="R718"/>
  <c r="P718"/>
  <c r="BI712"/>
  <c r="BH712"/>
  <c r="BG712"/>
  <c r="BF712"/>
  <c r="T712"/>
  <c r="R712"/>
  <c r="P712"/>
  <c r="BI706"/>
  <c r="BH706"/>
  <c r="BG706"/>
  <c r="BF706"/>
  <c r="T706"/>
  <c r="R706"/>
  <c r="P706"/>
  <c r="BI704"/>
  <c r="BH704"/>
  <c r="BG704"/>
  <c r="BF704"/>
  <c r="T704"/>
  <c r="R704"/>
  <c r="P704"/>
  <c r="BI700"/>
  <c r="BH700"/>
  <c r="BG700"/>
  <c r="BF700"/>
  <c r="T700"/>
  <c r="R700"/>
  <c r="P700"/>
  <c r="BI696"/>
  <c r="BH696"/>
  <c r="BG696"/>
  <c r="BF696"/>
  <c r="T696"/>
  <c r="R696"/>
  <c r="P696"/>
  <c r="BI694"/>
  <c r="BH694"/>
  <c r="BG694"/>
  <c r="BF694"/>
  <c r="T694"/>
  <c r="R694"/>
  <c r="P694"/>
  <c r="BI689"/>
  <c r="BH689"/>
  <c r="BG689"/>
  <c r="BF689"/>
  <c r="T689"/>
  <c r="R689"/>
  <c r="P689"/>
  <c r="BI684"/>
  <c r="BH684"/>
  <c r="BG684"/>
  <c r="BF684"/>
  <c r="T684"/>
  <c r="R684"/>
  <c r="P684"/>
  <c r="BI677"/>
  <c r="BH677"/>
  <c r="BG677"/>
  <c r="BF677"/>
  <c r="T677"/>
  <c r="R677"/>
  <c r="P677"/>
  <c r="BI671"/>
  <c r="BH671"/>
  <c r="BG671"/>
  <c r="BF671"/>
  <c r="T671"/>
  <c r="R671"/>
  <c r="P671"/>
  <c r="BI667"/>
  <c r="BH667"/>
  <c r="BG667"/>
  <c r="BF667"/>
  <c r="T667"/>
  <c r="R667"/>
  <c r="P667"/>
  <c r="BI665"/>
  <c r="BH665"/>
  <c r="BG665"/>
  <c r="BF665"/>
  <c r="T665"/>
  <c r="R665"/>
  <c r="P665"/>
  <c r="BI659"/>
  <c r="BH659"/>
  <c r="BG659"/>
  <c r="BF659"/>
  <c r="T659"/>
  <c r="R659"/>
  <c r="P659"/>
  <c r="BI626"/>
  <c r="BH626"/>
  <c r="BG626"/>
  <c r="BF626"/>
  <c r="T626"/>
  <c r="R626"/>
  <c r="P626"/>
  <c r="BI619"/>
  <c r="BH619"/>
  <c r="BG619"/>
  <c r="BF619"/>
  <c r="T619"/>
  <c r="R619"/>
  <c r="P619"/>
  <c r="BI616"/>
  <c r="BH616"/>
  <c r="BG616"/>
  <c r="BF616"/>
  <c r="T616"/>
  <c r="R616"/>
  <c r="P616"/>
  <c r="BI615"/>
  <c r="BH615"/>
  <c r="BG615"/>
  <c r="BF615"/>
  <c r="T615"/>
  <c r="R615"/>
  <c r="P615"/>
  <c r="BI610"/>
  <c r="BH610"/>
  <c r="BG610"/>
  <c r="BF610"/>
  <c r="T610"/>
  <c r="R610"/>
  <c r="P610"/>
  <c r="BI607"/>
  <c r="BH607"/>
  <c r="BG607"/>
  <c r="BF607"/>
  <c r="T607"/>
  <c r="R607"/>
  <c r="P607"/>
  <c r="BI604"/>
  <c r="BH604"/>
  <c r="BG604"/>
  <c r="BF604"/>
  <c r="T604"/>
  <c r="R604"/>
  <c r="P604"/>
  <c r="BI598"/>
  <c r="BH598"/>
  <c r="BG598"/>
  <c r="BF598"/>
  <c r="T598"/>
  <c r="R598"/>
  <c r="P598"/>
  <c r="BI597"/>
  <c r="BH597"/>
  <c r="BG597"/>
  <c r="BF597"/>
  <c r="T597"/>
  <c r="R597"/>
  <c r="P597"/>
  <c r="BI591"/>
  <c r="BH591"/>
  <c r="BG591"/>
  <c r="BF591"/>
  <c r="T591"/>
  <c r="R591"/>
  <c r="P591"/>
  <c r="BI585"/>
  <c r="BH585"/>
  <c r="BG585"/>
  <c r="BF585"/>
  <c r="T585"/>
  <c r="R585"/>
  <c r="P585"/>
  <c r="BI583"/>
  <c r="BH583"/>
  <c r="BG583"/>
  <c r="BF583"/>
  <c r="T583"/>
  <c r="R583"/>
  <c r="P583"/>
  <c r="BI578"/>
  <c r="BH578"/>
  <c r="BG578"/>
  <c r="BF578"/>
  <c r="T578"/>
  <c r="R578"/>
  <c r="P578"/>
  <c r="BI574"/>
  <c r="BH574"/>
  <c r="BG574"/>
  <c r="BF574"/>
  <c r="T574"/>
  <c r="R574"/>
  <c r="P574"/>
  <c r="BI573"/>
  <c r="BH573"/>
  <c r="BG573"/>
  <c r="BF573"/>
  <c r="T573"/>
  <c r="R573"/>
  <c r="P573"/>
  <c r="BI571"/>
  <c r="BH571"/>
  <c r="BG571"/>
  <c r="BF571"/>
  <c r="T571"/>
  <c r="R571"/>
  <c r="P571"/>
  <c r="BI570"/>
  <c r="BH570"/>
  <c r="BG570"/>
  <c r="BF570"/>
  <c r="T570"/>
  <c r="R570"/>
  <c r="P570"/>
  <c r="BI567"/>
  <c r="BH567"/>
  <c r="BG567"/>
  <c r="BF567"/>
  <c r="T567"/>
  <c r="R567"/>
  <c r="P567"/>
  <c r="BI566"/>
  <c r="BH566"/>
  <c r="BG566"/>
  <c r="BF566"/>
  <c r="T566"/>
  <c r="R566"/>
  <c r="P566"/>
  <c r="BI562"/>
  <c r="BH562"/>
  <c r="BG562"/>
  <c r="BF562"/>
  <c r="T562"/>
  <c r="R562"/>
  <c r="P562"/>
  <c r="BI556"/>
  <c r="BH556"/>
  <c r="BG556"/>
  <c r="BF556"/>
  <c r="T556"/>
  <c r="R556"/>
  <c r="P556"/>
  <c r="BI553"/>
  <c r="BH553"/>
  <c r="BG553"/>
  <c r="BF553"/>
  <c r="T553"/>
  <c r="R553"/>
  <c r="P553"/>
  <c r="BI547"/>
  <c r="BH547"/>
  <c r="BG547"/>
  <c r="BF547"/>
  <c r="T547"/>
  <c r="R547"/>
  <c r="P547"/>
  <c r="BI545"/>
  <c r="BH545"/>
  <c r="BG545"/>
  <c r="BF545"/>
  <c r="T545"/>
  <c r="R545"/>
  <c r="P545"/>
  <c r="BI543"/>
  <c r="BH543"/>
  <c r="BG543"/>
  <c r="BF543"/>
  <c r="T543"/>
  <c r="R543"/>
  <c r="P543"/>
  <c r="BI541"/>
  <c r="BH541"/>
  <c r="BG541"/>
  <c r="BF541"/>
  <c r="T541"/>
  <c r="R541"/>
  <c r="P541"/>
  <c r="BI539"/>
  <c r="BH539"/>
  <c r="BG539"/>
  <c r="BF539"/>
  <c r="T539"/>
  <c r="R539"/>
  <c r="P539"/>
  <c r="BI538"/>
  <c r="BH538"/>
  <c r="BG538"/>
  <c r="BF538"/>
  <c r="T538"/>
  <c r="R538"/>
  <c r="P538"/>
  <c r="BI533"/>
  <c r="BH533"/>
  <c r="BG533"/>
  <c r="BF533"/>
  <c r="T533"/>
  <c r="R533"/>
  <c r="P533"/>
  <c r="BI531"/>
  <c r="BH531"/>
  <c r="BG531"/>
  <c r="BF531"/>
  <c r="T531"/>
  <c r="R531"/>
  <c r="P531"/>
  <c r="BI530"/>
  <c r="BH530"/>
  <c r="BG530"/>
  <c r="BF530"/>
  <c r="T530"/>
  <c r="R530"/>
  <c r="P530"/>
  <c r="BI529"/>
  <c r="BH529"/>
  <c r="BG529"/>
  <c r="BF529"/>
  <c r="T529"/>
  <c r="R529"/>
  <c r="P529"/>
  <c r="BI526"/>
  <c r="BH526"/>
  <c r="BG526"/>
  <c r="BF526"/>
  <c r="T526"/>
  <c r="R526"/>
  <c r="P526"/>
  <c r="BI525"/>
  <c r="BH525"/>
  <c r="BG525"/>
  <c r="BF525"/>
  <c r="T525"/>
  <c r="R525"/>
  <c r="P525"/>
  <c r="BI522"/>
  <c r="BH522"/>
  <c r="BG522"/>
  <c r="BF522"/>
  <c r="T522"/>
  <c r="R522"/>
  <c r="P522"/>
  <c r="BI521"/>
  <c r="BH521"/>
  <c r="BG521"/>
  <c r="BF521"/>
  <c r="T521"/>
  <c r="R521"/>
  <c r="P521"/>
  <c r="BI518"/>
  <c r="BH518"/>
  <c r="BG518"/>
  <c r="BF518"/>
  <c r="T518"/>
  <c r="R518"/>
  <c r="P518"/>
  <c r="BI517"/>
  <c r="BH517"/>
  <c r="BG517"/>
  <c r="BF517"/>
  <c r="T517"/>
  <c r="R517"/>
  <c r="P517"/>
  <c r="BI515"/>
  <c r="BH515"/>
  <c r="BG515"/>
  <c r="BF515"/>
  <c r="T515"/>
  <c r="T514"/>
  <c r="R515"/>
  <c r="R514"/>
  <c r="P515"/>
  <c r="P514"/>
  <c r="BI475"/>
  <c r="BH475"/>
  <c r="BG475"/>
  <c r="BF475"/>
  <c r="T475"/>
  <c r="R475"/>
  <c r="P475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3"/>
  <c r="BH463"/>
  <c r="BG463"/>
  <c r="BF463"/>
  <c r="T463"/>
  <c r="R463"/>
  <c r="P463"/>
  <c r="BI460"/>
  <c r="BH460"/>
  <c r="BG460"/>
  <c r="BF460"/>
  <c r="T460"/>
  <c r="R460"/>
  <c r="P460"/>
  <c r="BI457"/>
  <c r="BH457"/>
  <c r="BG457"/>
  <c r="BF457"/>
  <c r="T457"/>
  <c r="R457"/>
  <c r="P457"/>
  <c r="BI454"/>
  <c r="BH454"/>
  <c r="BG454"/>
  <c r="BF454"/>
  <c r="T454"/>
  <c r="R454"/>
  <c r="P454"/>
  <c r="BI451"/>
  <c r="BH451"/>
  <c r="BG451"/>
  <c r="BF451"/>
  <c r="T451"/>
  <c r="R451"/>
  <c r="P451"/>
  <c r="BI448"/>
  <c r="BH448"/>
  <c r="BG448"/>
  <c r="BF448"/>
  <c r="T448"/>
  <c r="R448"/>
  <c r="P448"/>
  <c r="BI440"/>
  <c r="BH440"/>
  <c r="BG440"/>
  <c r="BF440"/>
  <c r="T440"/>
  <c r="R440"/>
  <c r="P440"/>
  <c r="BI434"/>
  <c r="BH434"/>
  <c r="BG434"/>
  <c r="BF434"/>
  <c r="T434"/>
  <c r="R434"/>
  <c r="P434"/>
  <c r="BI429"/>
  <c r="BH429"/>
  <c r="BG429"/>
  <c r="BF429"/>
  <c r="T429"/>
  <c r="R429"/>
  <c r="P429"/>
  <c r="BI423"/>
  <c r="BH423"/>
  <c r="BG423"/>
  <c r="BF423"/>
  <c r="T423"/>
  <c r="R423"/>
  <c r="P423"/>
  <c r="BI419"/>
  <c r="BH419"/>
  <c r="BG419"/>
  <c r="BF419"/>
  <c r="T419"/>
  <c r="R419"/>
  <c r="P419"/>
  <c r="BI410"/>
  <c r="BH410"/>
  <c r="BG410"/>
  <c r="BF410"/>
  <c r="T410"/>
  <c r="R410"/>
  <c r="P410"/>
  <c r="BI398"/>
  <c r="BH398"/>
  <c r="BG398"/>
  <c r="BF398"/>
  <c r="T398"/>
  <c r="R398"/>
  <c r="P398"/>
  <c r="BI391"/>
  <c r="BH391"/>
  <c r="BG391"/>
  <c r="BF391"/>
  <c r="T391"/>
  <c r="R391"/>
  <c r="P391"/>
  <c r="BI390"/>
  <c r="BH390"/>
  <c r="BG390"/>
  <c r="BF390"/>
  <c r="T390"/>
  <c r="R390"/>
  <c r="P390"/>
  <c r="BI385"/>
  <c r="BH385"/>
  <c r="BG385"/>
  <c r="BF385"/>
  <c r="T385"/>
  <c r="T384"/>
  <c r="R385"/>
  <c r="R384"/>
  <c r="P385"/>
  <c r="P384"/>
  <c r="BI380"/>
  <c r="BH380"/>
  <c r="BG380"/>
  <c r="BF380"/>
  <c r="T380"/>
  <c r="R380"/>
  <c r="P380"/>
  <c r="BI376"/>
  <c r="BH376"/>
  <c r="BG376"/>
  <c r="BF376"/>
  <c r="T376"/>
  <c r="R376"/>
  <c r="P376"/>
  <c r="BI370"/>
  <c r="BH370"/>
  <c r="BG370"/>
  <c r="BF370"/>
  <c r="T370"/>
  <c r="R370"/>
  <c r="P370"/>
  <c r="BI364"/>
  <c r="BH364"/>
  <c r="BG364"/>
  <c r="BF364"/>
  <c r="T364"/>
  <c r="R364"/>
  <c r="P364"/>
  <c r="BI358"/>
  <c r="BH358"/>
  <c r="BG358"/>
  <c r="BF358"/>
  <c r="T358"/>
  <c r="R358"/>
  <c r="P358"/>
  <c r="BI353"/>
  <c r="BH353"/>
  <c r="BG353"/>
  <c r="BF353"/>
  <c r="T353"/>
  <c r="R353"/>
  <c r="P353"/>
  <c r="BI349"/>
  <c r="BH349"/>
  <c r="BG349"/>
  <c r="BF349"/>
  <c r="T349"/>
  <c r="R349"/>
  <c r="P349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0"/>
  <c r="BH330"/>
  <c r="BG330"/>
  <c r="BF330"/>
  <c r="T330"/>
  <c r="R330"/>
  <c r="P330"/>
  <c r="BI328"/>
  <c r="BH328"/>
  <c r="BG328"/>
  <c r="BF328"/>
  <c r="T328"/>
  <c r="R328"/>
  <c r="P328"/>
  <c r="BI327"/>
  <c r="BH327"/>
  <c r="BG327"/>
  <c r="BF327"/>
  <c r="T327"/>
  <c r="R327"/>
  <c r="P327"/>
  <c r="BI320"/>
  <c r="BH320"/>
  <c r="BG320"/>
  <c r="BF320"/>
  <c r="T320"/>
  <c r="R320"/>
  <c r="P320"/>
  <c r="BI307"/>
  <c r="BH307"/>
  <c r="BG307"/>
  <c r="BF307"/>
  <c r="T307"/>
  <c r="R307"/>
  <c r="P307"/>
  <c r="BI271"/>
  <c r="BH271"/>
  <c r="BG271"/>
  <c r="BF271"/>
  <c r="T271"/>
  <c r="R271"/>
  <c r="P271"/>
  <c r="BI265"/>
  <c r="BH265"/>
  <c r="BG265"/>
  <c r="BF265"/>
  <c r="T265"/>
  <c r="R265"/>
  <c r="P265"/>
  <c r="BI258"/>
  <c r="BH258"/>
  <c r="BG258"/>
  <c r="BF258"/>
  <c r="T258"/>
  <c r="R258"/>
  <c r="P258"/>
  <c r="BI253"/>
  <c r="BH253"/>
  <c r="BG253"/>
  <c r="BF253"/>
  <c r="T253"/>
  <c r="R253"/>
  <c r="P253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25"/>
  <c r="BH225"/>
  <c r="BG225"/>
  <c r="BF225"/>
  <c r="T225"/>
  <c r="R225"/>
  <c r="P225"/>
  <c r="BI215"/>
  <c r="BH215"/>
  <c r="BG215"/>
  <c r="BF215"/>
  <c r="T215"/>
  <c r="R215"/>
  <c r="P215"/>
  <c r="BI202"/>
  <c r="BH202"/>
  <c r="BG202"/>
  <c r="BF202"/>
  <c r="T202"/>
  <c r="R202"/>
  <c r="P202"/>
  <c r="BI198"/>
  <c r="BH198"/>
  <c r="BG198"/>
  <c r="BF198"/>
  <c r="T198"/>
  <c r="R198"/>
  <c r="P198"/>
  <c r="BI192"/>
  <c r="BH192"/>
  <c r="BG192"/>
  <c r="BF192"/>
  <c r="T192"/>
  <c r="R192"/>
  <c r="P192"/>
  <c r="BI188"/>
  <c r="BH188"/>
  <c r="BG188"/>
  <c r="BF188"/>
  <c r="T188"/>
  <c r="R188"/>
  <c r="P188"/>
  <c r="BI182"/>
  <c r="BH182"/>
  <c r="BG182"/>
  <c r="BF182"/>
  <c r="T182"/>
  <c r="R182"/>
  <c r="P182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2"/>
  <c r="BH152"/>
  <c r="BG152"/>
  <c r="BF152"/>
  <c r="T152"/>
  <c r="R152"/>
  <c r="P152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J133"/>
  <c r="J132"/>
  <c r="F132"/>
  <c r="F130"/>
  <c r="E128"/>
  <c r="J92"/>
  <c r="J91"/>
  <c r="F91"/>
  <c r="F89"/>
  <c r="E87"/>
  <c r="J18"/>
  <c r="E18"/>
  <c r="F133"/>
  <c r="J17"/>
  <c r="J12"/>
  <c r="J130"/>
  <c r="E7"/>
  <c r="E85"/>
  <c i="1" r="L90"/>
  <c r="AM90"/>
  <c r="AM89"/>
  <c r="L89"/>
  <c r="AM87"/>
  <c r="L87"/>
  <c r="L85"/>
  <c r="L84"/>
  <c i="2" r="J876"/>
  <c r="BK865"/>
  <c r="BK862"/>
  <c r="BK860"/>
  <c r="BK827"/>
  <c r="J667"/>
  <c r="BK659"/>
  <c r="J619"/>
  <c r="BK610"/>
  <c r="BK597"/>
  <c r="BK585"/>
  <c r="J574"/>
  <c r="BK570"/>
  <c r="BK562"/>
  <c r="BK541"/>
  <c r="J538"/>
  <c r="J530"/>
  <c r="J529"/>
  <c r="J525"/>
  <c r="BK515"/>
  <c r="BK466"/>
  <c r="BK460"/>
  <c r="BK448"/>
  <c r="BK423"/>
  <c r="BK380"/>
  <c r="J358"/>
  <c r="BK336"/>
  <c r="BK320"/>
  <c r="J265"/>
  <c r="BK250"/>
  <c r="J238"/>
  <c r="J152"/>
  <c r="BK138"/>
  <c r="BK824"/>
  <c r="J604"/>
  <c r="BK591"/>
  <c r="BK567"/>
  <c r="J556"/>
  <c r="J533"/>
  <c r="BK522"/>
  <c r="J475"/>
  <c r="J466"/>
  <c r="J448"/>
  <c r="J391"/>
  <c r="BK349"/>
  <c r="J327"/>
  <c r="J252"/>
  <c r="BK164"/>
  <c r="BK192"/>
  <c r="BK170"/>
  <c r="BK834"/>
  <c r="BK808"/>
  <c r="BK776"/>
  <c r="J741"/>
  <c r="BK723"/>
  <c r="J718"/>
  <c r="BK706"/>
  <c r="BK700"/>
  <c r="J696"/>
  <c r="BK689"/>
  <c r="J684"/>
  <c r="J671"/>
  <c r="BK619"/>
  <c r="J610"/>
  <c r="J598"/>
  <c r="J583"/>
  <c r="J573"/>
  <c r="BK566"/>
  <c r="BK553"/>
  <c r="J541"/>
  <c r="BK530"/>
  <c r="J522"/>
  <c r="BK475"/>
  <c r="BK463"/>
  <c r="BK457"/>
  <c r="J440"/>
  <c r="BK391"/>
  <c r="J380"/>
  <c r="BK364"/>
  <c r="J336"/>
  <c r="J320"/>
  <c r="BK258"/>
  <c r="J240"/>
  <c r="BK202"/>
  <c r="J188"/>
  <c r="J176"/>
  <c r="J146"/>
  <c i="3" r="BK352"/>
  <c r="J349"/>
  <c r="J334"/>
  <c r="J330"/>
  <c r="BK323"/>
  <c r="BK316"/>
  <c r="J306"/>
  <c r="BK295"/>
  <c r="BK283"/>
  <c r="BK279"/>
  <c r="J270"/>
  <c r="J260"/>
  <c r="BK248"/>
  <c r="J245"/>
  <c r="BK235"/>
  <c r="BK232"/>
  <c r="BK223"/>
  <c r="J212"/>
  <c r="BK196"/>
  <c r="BK192"/>
  <c r="BK184"/>
  <c r="J155"/>
  <c r="J134"/>
  <c r="J352"/>
  <c r="BK337"/>
  <c r="J329"/>
  <c r="BK319"/>
  <c r="J312"/>
  <c r="BK309"/>
  <c r="J303"/>
  <c r="BK299"/>
  <c r="J290"/>
  <c r="J285"/>
  <c r="BK282"/>
  <c r="BK266"/>
  <c r="BK262"/>
  <c r="BK255"/>
  <c r="BK250"/>
  <c r="J247"/>
  <c r="J234"/>
  <c r="J223"/>
  <c r="BK212"/>
  <c r="J207"/>
  <c r="J187"/>
  <c r="BK183"/>
  <c r="J153"/>
  <c r="J354"/>
  <c r="J346"/>
  <c r="BK342"/>
  <c r="J339"/>
  <c r="BK334"/>
  <c r="BK324"/>
  <c r="J319"/>
  <c r="J309"/>
  <c r="BK303"/>
  <c r="J299"/>
  <c r="BK292"/>
  <c r="J282"/>
  <c r="J279"/>
  <c r="J275"/>
  <c r="BK272"/>
  <c r="J268"/>
  <c r="J262"/>
  <c r="BK259"/>
  <c r="J250"/>
  <c r="BK244"/>
  <c r="J241"/>
  <c r="BK233"/>
  <c r="J228"/>
  <c r="BK209"/>
  <c r="J200"/>
  <c r="BK193"/>
  <c r="J188"/>
  <c r="J184"/>
  <c r="J172"/>
  <c r="BK154"/>
  <c r="J148"/>
  <c r="BK348"/>
  <c r="J344"/>
  <c r="J337"/>
  <c r="BK333"/>
  <c r="BK329"/>
  <c r="J322"/>
  <c r="J316"/>
  <c r="BK312"/>
  <c r="BK302"/>
  <c r="J295"/>
  <c r="J292"/>
  <c r="BK284"/>
  <c r="J274"/>
  <c r="BK267"/>
  <c r="BK258"/>
  <c r="J254"/>
  <c r="BK241"/>
  <c r="BK238"/>
  <c r="BK231"/>
  <c r="BK220"/>
  <c r="BK207"/>
  <c r="J195"/>
  <c r="J189"/>
  <c r="BK144"/>
  <c r="BK134"/>
  <c i="4" r="J208"/>
  <c r="J205"/>
  <c r="BK200"/>
  <c r="J197"/>
  <c r="BK190"/>
  <c r="J184"/>
  <c r="J174"/>
  <c r="BK169"/>
  <c r="BK151"/>
  <c r="BK141"/>
  <c r="BK131"/>
  <c r="BK209"/>
  <c r="BK193"/>
  <c r="BK187"/>
  <c r="BK184"/>
  <c r="BK179"/>
  <c r="BK168"/>
  <c r="BK163"/>
  <c r="BK155"/>
  <c r="J151"/>
  <c r="J148"/>
  <c r="J134"/>
  <c r="J214"/>
  <c r="J206"/>
  <c r="BK201"/>
  <c r="BK194"/>
  <c r="J189"/>
  <c r="J181"/>
  <c r="BK173"/>
  <c r="J154"/>
  <c r="BK148"/>
  <c r="BK139"/>
  <c r="J128"/>
  <c r="J211"/>
  <c r="BK204"/>
  <c r="J195"/>
  <c r="BK188"/>
  <c r="BK182"/>
  <c r="BK177"/>
  <c r="J173"/>
  <c r="J169"/>
  <c r="J161"/>
  <c r="J157"/>
  <c r="BK152"/>
  <c r="BK143"/>
  <c r="J131"/>
  <c i="5" r="J153"/>
  <c r="J145"/>
  <c r="BK140"/>
  <c r="BK132"/>
  <c r="J127"/>
  <c r="J120"/>
  <c r="J150"/>
  <c r="J138"/>
  <c r="J131"/>
  <c r="J123"/>
  <c r="BK150"/>
  <c r="J140"/>
  <c r="BK137"/>
  <c r="BK134"/>
  <c r="J151"/>
  <c r="BK144"/>
  <c r="J132"/>
  <c r="BK125"/>
  <c i="6" r="J123"/>
  <c r="BK128"/>
  <c r="BK120"/>
  <c r="J126"/>
  <c r="BK124"/>
  <c r="BK126"/>
  <c i="2" r="BK871"/>
  <c r="J871"/>
  <c r="J865"/>
  <c r="J862"/>
  <c r="J860"/>
  <c r="J834"/>
  <c r="BK671"/>
  <c r="J665"/>
  <c r="BK626"/>
  <c r="BK616"/>
  <c r="BK615"/>
  <c r="J607"/>
  <c r="J591"/>
  <c r="BK583"/>
  <c r="J571"/>
  <c r="J567"/>
  <c r="J547"/>
  <c r="BK545"/>
  <c r="J539"/>
  <c r="BK533"/>
  <c r="BK526"/>
  <c r="J521"/>
  <c r="J517"/>
  <c r="BK469"/>
  <c r="J463"/>
  <c r="J454"/>
  <c r="BK440"/>
  <c r="BK419"/>
  <c r="J390"/>
  <c r="J370"/>
  <c r="J349"/>
  <c r="J340"/>
  <c r="J328"/>
  <c r="J307"/>
  <c r="BK252"/>
  <c r="BK240"/>
  <c r="BK215"/>
  <c r="BK141"/>
  <c r="BK876"/>
  <c r="BK822"/>
  <c r="BK598"/>
  <c r="J578"/>
  <c r="BK573"/>
  <c r="J566"/>
  <c r="J553"/>
  <c r="J531"/>
  <c r="BK521"/>
  <c r="BK517"/>
  <c r="J469"/>
  <c r="J451"/>
  <c r="J429"/>
  <c r="BK410"/>
  <c r="J364"/>
  <c r="BK344"/>
  <c r="J271"/>
  <c r="J250"/>
  <c r="J170"/>
  <c r="BK198"/>
  <c r="J182"/>
  <c r="BK835"/>
  <c r="J824"/>
  <c r="J808"/>
  <c r="J805"/>
  <c r="J776"/>
  <c r="BK732"/>
  <c r="J723"/>
  <c r="BK712"/>
  <c r="J706"/>
  <c r="J704"/>
  <c r="BK696"/>
  <c r="J694"/>
  <c r="BK684"/>
  <c r="J677"/>
  <c r="BK665"/>
  <c r="J626"/>
  <c r="J615"/>
  <c r="BK604"/>
  <c r="J585"/>
  <c r="BK574"/>
  <c r="J570"/>
  <c r="J562"/>
  <c r="BK547"/>
  <c r="J543"/>
  <c r="BK538"/>
  <c r="BK525"/>
  <c r="J515"/>
  <c r="BK451"/>
  <c r="J434"/>
  <c r="J410"/>
  <c r="BK390"/>
  <c r="J376"/>
  <c r="BK358"/>
  <c r="J330"/>
  <c r="BK307"/>
  <c r="J253"/>
  <c r="J243"/>
  <c r="BK225"/>
  <c r="J198"/>
  <c r="BK182"/>
  <c r="J164"/>
  <c r="J141"/>
  <c i="3" r="J351"/>
  <c r="J345"/>
  <c r="J336"/>
  <c r="BK331"/>
  <c r="BK327"/>
  <c r="J320"/>
  <c r="J311"/>
  <c r="J304"/>
  <c r="J298"/>
  <c r="BK285"/>
  <c r="J280"/>
  <c r="J271"/>
  <c r="J265"/>
  <c r="BK257"/>
  <c r="J253"/>
  <c r="BK246"/>
  <c r="J239"/>
  <c r="J233"/>
  <c r="J227"/>
  <c r="BK218"/>
  <c r="J209"/>
  <c r="J193"/>
  <c r="BK185"/>
  <c r="BK182"/>
  <c r="BK160"/>
  <c r="BK140"/>
  <c r="BK353"/>
  <c r="BK340"/>
  <c r="BK336"/>
  <c r="J331"/>
  <c r="J324"/>
  <c r="BK318"/>
  <c r="BK311"/>
  <c r="J308"/>
  <c r="BK301"/>
  <c r="J294"/>
  <c r="J289"/>
  <c r="BK287"/>
  <c r="J284"/>
  <c r="J278"/>
  <c r="J267"/>
  <c r="J259"/>
  <c r="BK254"/>
  <c r="BK249"/>
  <c r="J244"/>
  <c r="J232"/>
  <c r="BK228"/>
  <c r="J220"/>
  <c r="J210"/>
  <c r="BK194"/>
  <c r="J192"/>
  <c r="BK186"/>
  <c r="BK172"/>
  <c r="BK148"/>
  <c r="BK351"/>
  <c r="BK344"/>
  <c r="BK341"/>
  <c r="BK335"/>
  <c r="J325"/>
  <c r="BK322"/>
  <c r="J315"/>
  <c r="BK310"/>
  <c r="J305"/>
  <c r="J300"/>
  <c r="BK296"/>
  <c r="BK289"/>
  <c r="BK280"/>
  <c r="BK276"/>
  <c r="BK273"/>
  <c r="BK270"/>
  <c r="J266"/>
  <c r="J263"/>
  <c r="BK260"/>
  <c r="BK253"/>
  <c r="J249"/>
  <c r="BK243"/>
  <c r="J240"/>
  <c r="BK237"/>
  <c r="J231"/>
  <c r="J229"/>
  <c r="J211"/>
  <c r="J202"/>
  <c r="J196"/>
  <c r="BK190"/>
  <c r="BK187"/>
  <c r="J182"/>
  <c r="BK165"/>
  <c r="BK153"/>
  <c r="J144"/>
  <c r="J130"/>
  <c r="BK346"/>
  <c r="BK343"/>
  <c r="BK339"/>
  <c r="J332"/>
  <c r="BK328"/>
  <c r="BK325"/>
  <c r="J318"/>
  <c r="BK308"/>
  <c r="BK298"/>
  <c r="J296"/>
  <c r="J291"/>
  <c r="BK286"/>
  <c r="J276"/>
  <c r="J272"/>
  <c r="J264"/>
  <c r="J257"/>
  <c r="BK242"/>
  <c r="BK240"/>
  <c r="J236"/>
  <c r="BK227"/>
  <c r="BK222"/>
  <c r="J218"/>
  <c r="BK202"/>
  <c r="J190"/>
  <c r="J165"/>
  <c r="J140"/>
  <c i="4" r="BK216"/>
  <c r="BK207"/>
  <c r="BK203"/>
  <c r="BK199"/>
  <c r="BK196"/>
  <c r="J187"/>
  <c r="BK181"/>
  <c r="BK170"/>
  <c r="BK158"/>
  <c r="J156"/>
  <c r="J150"/>
  <c r="J145"/>
  <c r="BK138"/>
  <c r="BK214"/>
  <c r="BK197"/>
  <c r="J192"/>
  <c r="BK186"/>
  <c r="J182"/>
  <c r="J177"/>
  <c r="J167"/>
  <c r="BK161"/>
  <c r="BK159"/>
  <c r="J152"/>
  <c r="J149"/>
  <c r="J139"/>
  <c r="J132"/>
  <c r="J216"/>
  <c r="BK211"/>
  <c r="BK205"/>
  <c r="J200"/>
  <c r="J196"/>
  <c r="J193"/>
  <c r="J188"/>
  <c r="BK175"/>
  <c r="J166"/>
  <c r="J163"/>
  <c r="BK150"/>
  <c r="J143"/>
  <c r="BK137"/>
  <c r="BK217"/>
  <c r="J213"/>
  <c r="BK208"/>
  <c r="J203"/>
  <c r="J194"/>
  <c r="BK189"/>
  <c r="BK183"/>
  <c r="J179"/>
  <c r="J175"/>
  <c r="BK171"/>
  <c r="J168"/>
  <c r="J160"/>
  <c r="J158"/>
  <c r="J155"/>
  <c r="BK145"/>
  <c r="BK134"/>
  <c r="BK128"/>
  <c i="5" r="J149"/>
  <c r="BK143"/>
  <c r="J137"/>
  <c r="J134"/>
  <c r="BK128"/>
  <c r="J121"/>
  <c r="BK153"/>
  <c r="BK147"/>
  <c r="BK139"/>
  <c r="J135"/>
  <c r="J126"/>
  <c r="J152"/>
  <c r="BK146"/>
  <c r="J139"/>
  <c r="BK136"/>
  <c r="BK130"/>
  <c r="J125"/>
  <c r="BK124"/>
  <c r="BK123"/>
  <c r="J122"/>
  <c r="BK121"/>
  <c r="BK120"/>
  <c r="J148"/>
  <c r="J143"/>
  <c r="BK133"/>
  <c r="J128"/>
  <c r="BK126"/>
  <c i="6" r="J128"/>
  <c r="J124"/>
  <c r="J127"/>
  <c r="BK125"/>
  <c r="BK123"/>
  <c r="J125"/>
  <c i="2" r="BK429"/>
  <c r="BK398"/>
  <c r="BK376"/>
  <c r="BK353"/>
  <c r="J344"/>
  <c r="BK330"/>
  <c r="BK271"/>
  <c r="J258"/>
  <c r="J246"/>
  <c r="J225"/>
  <c r="J202"/>
  <c r="BK146"/>
  <c i="1" r="AS94"/>
  <c i="2" r="BK543"/>
  <c r="BK529"/>
  <c r="BK518"/>
  <c r="BK472"/>
  <c r="J457"/>
  <c r="BK434"/>
  <c r="J423"/>
  <c r="J385"/>
  <c r="J353"/>
  <c r="BK328"/>
  <c r="BK253"/>
  <c r="BK243"/>
  <c r="J835"/>
  <c r="BK188"/>
  <c r="J138"/>
  <c r="J827"/>
  <c r="J822"/>
  <c r="BK805"/>
  <c r="BK741"/>
  <c r="J732"/>
  <c r="BK718"/>
  <c r="J712"/>
  <c r="BK704"/>
  <c r="J700"/>
  <c r="BK694"/>
  <c r="J689"/>
  <c r="BK677"/>
  <c r="BK667"/>
  <c r="J659"/>
  <c r="J616"/>
  <c r="BK607"/>
  <c r="J597"/>
  <c r="BK578"/>
  <c r="BK571"/>
  <c r="BK556"/>
  <c r="J545"/>
  <c r="BK539"/>
  <c r="BK531"/>
  <c r="J526"/>
  <c r="J518"/>
  <c r="J472"/>
  <c r="J460"/>
  <c r="BK454"/>
  <c r="J419"/>
  <c r="J398"/>
  <c r="BK385"/>
  <c r="BK370"/>
  <c r="BK340"/>
  <c r="BK327"/>
  <c r="BK265"/>
  <c r="BK246"/>
  <c r="BK238"/>
  <c r="J215"/>
  <c r="J192"/>
  <c r="BK176"/>
  <c r="BK152"/>
  <c i="3" r="J353"/>
  <c r="J350"/>
  <c r="J348"/>
  <c r="J341"/>
  <c r="J333"/>
  <c r="J326"/>
  <c r="BK317"/>
  <c r="BK307"/>
  <c r="BK305"/>
  <c r="J301"/>
  <c r="BK288"/>
  <c r="J281"/>
  <c r="BK278"/>
  <c r="BK269"/>
  <c r="BK261"/>
  <c r="J255"/>
  <c r="BK247"/>
  <c r="J243"/>
  <c r="BK234"/>
  <c r="BK229"/>
  <c r="BK219"/>
  <c r="BK210"/>
  <c r="BK195"/>
  <c r="J191"/>
  <c r="J183"/>
  <c r="J174"/>
  <c r="J154"/>
  <c r="BK130"/>
  <c r="BK338"/>
  <c r="BK332"/>
  <c r="BK326"/>
  <c r="BK321"/>
  <c r="J314"/>
  <c r="J310"/>
  <c r="J307"/>
  <c r="BK300"/>
  <c r="BK291"/>
  <c r="J288"/>
  <c r="J286"/>
  <c r="J283"/>
  <c r="BK275"/>
  <c r="BK265"/>
  <c r="J258"/>
  <c r="J252"/>
  <c r="J248"/>
  <c r="J246"/>
  <c r="J237"/>
  <c r="BK230"/>
  <c r="J222"/>
  <c r="BK211"/>
  <c r="BK200"/>
  <c r="BK188"/>
  <c r="J185"/>
  <c r="BK155"/>
  <c r="BK354"/>
  <c r="BK350"/>
  <c r="J343"/>
  <c r="J340"/>
  <c r="J338"/>
  <c r="J328"/>
  <c r="J323"/>
  <c r="BK320"/>
  <c r="BK314"/>
  <c r="BK306"/>
  <c r="J302"/>
  <c r="BK297"/>
  <c r="BK290"/>
  <c r="BK281"/>
  <c r="BK277"/>
  <c r="BK274"/>
  <c r="BK271"/>
  <c r="J269"/>
  <c r="BK264"/>
  <c r="J261"/>
  <c r="J256"/>
  <c r="BK252"/>
  <c r="BK245"/>
  <c r="J242"/>
  <c r="J238"/>
  <c r="BK236"/>
  <c r="J230"/>
  <c r="J226"/>
  <c r="BK208"/>
  <c r="BK198"/>
  <c r="BK191"/>
  <c r="BK189"/>
  <c r="J186"/>
  <c r="BK174"/>
  <c r="J160"/>
  <c r="BK152"/>
  <c r="BK135"/>
  <c r="BK349"/>
  <c r="BK345"/>
  <c r="J342"/>
  <c r="J335"/>
  <c r="BK330"/>
  <c r="J327"/>
  <c r="J321"/>
  <c r="J317"/>
  <c r="BK315"/>
  <c r="BK304"/>
  <c r="J297"/>
  <c r="BK294"/>
  <c r="J287"/>
  <c r="J277"/>
  <c r="J273"/>
  <c r="BK268"/>
  <c r="BK263"/>
  <c r="BK256"/>
  <c r="BK239"/>
  <c r="J235"/>
  <c r="BK226"/>
  <c r="J219"/>
  <c r="J208"/>
  <c r="J198"/>
  <c r="J194"/>
  <c r="J152"/>
  <c r="J135"/>
  <c i="4" r="J215"/>
  <c r="BK206"/>
  <c r="J204"/>
  <c r="BK202"/>
  <c r="BK198"/>
  <c r="BK191"/>
  <c r="J186"/>
  <c r="BK176"/>
  <c r="J171"/>
  <c r="BK167"/>
  <c r="BK157"/>
  <c r="BK147"/>
  <c r="BK140"/>
  <c r="BK215"/>
  <c r="J210"/>
  <c r="J199"/>
  <c r="BK195"/>
  <c r="J190"/>
  <c r="J185"/>
  <c r="J180"/>
  <c r="J172"/>
  <c r="BK166"/>
  <c r="J164"/>
  <c r="BK160"/>
  <c r="BK154"/>
  <c r="J140"/>
  <c r="J137"/>
  <c r="J130"/>
  <c r="BK213"/>
  <c r="BK210"/>
  <c r="J202"/>
  <c r="J198"/>
  <c r="BK192"/>
  <c r="J183"/>
  <c r="BK174"/>
  <c r="BK164"/>
  <c r="J162"/>
  <c r="BK149"/>
  <c r="J141"/>
  <c r="BK130"/>
  <c r="J217"/>
  <c r="J209"/>
  <c r="J207"/>
  <c r="J201"/>
  <c r="J191"/>
  <c r="BK185"/>
  <c r="BK180"/>
  <c r="J176"/>
  <c r="BK172"/>
  <c r="J170"/>
  <c r="BK162"/>
  <c r="J159"/>
  <c r="BK156"/>
  <c r="J147"/>
  <c r="J138"/>
  <c r="BK132"/>
  <c i="5" r="J146"/>
  <c r="J141"/>
  <c r="J136"/>
  <c r="BK129"/>
  <c r="BK122"/>
  <c r="BK154"/>
  <c r="BK148"/>
  <c r="BK145"/>
  <c r="J133"/>
  <c r="J130"/>
  <c r="J154"/>
  <c r="BK151"/>
  <c r="J144"/>
  <c r="BK138"/>
  <c r="BK135"/>
  <c r="BK131"/>
  <c r="BK152"/>
  <c r="BK149"/>
  <c r="J147"/>
  <c r="BK141"/>
  <c r="J129"/>
  <c r="BK127"/>
  <c r="J124"/>
  <c i="6" r="J120"/>
  <c r="BK127"/>
  <c i="2" l="1" r="BK137"/>
  <c r="J137"/>
  <c r="J97"/>
  <c r="T239"/>
  <c r="T251"/>
  <c r="R329"/>
  <c r="R357"/>
  <c r="P389"/>
  <c r="T397"/>
  <c r="P516"/>
  <c r="R532"/>
  <c r="BK540"/>
  <c r="J540"/>
  <c r="J108"/>
  <c r="P572"/>
  <c r="BK584"/>
  <c r="J584"/>
  <c r="J110"/>
  <c r="R666"/>
  <c r="R695"/>
  <c r="P705"/>
  <c r="T833"/>
  <c r="BK861"/>
  <c r="J861"/>
  <c r="J116"/>
  <c i="3" r="BK129"/>
  <c r="J129"/>
  <c r="J98"/>
  <c r="R181"/>
  <c r="BK199"/>
  <c r="J199"/>
  <c r="J101"/>
  <c r="BK217"/>
  <c r="J217"/>
  <c r="J102"/>
  <c r="T225"/>
  <c r="P251"/>
  <c r="R293"/>
  <c r="T347"/>
  <c i="4" r="BK129"/>
  <c r="J129"/>
  <c r="J99"/>
  <c r="P136"/>
  <c r="T153"/>
  <c r="T165"/>
  <c r="R178"/>
  <c r="P212"/>
  <c i="5" r="BK119"/>
  <c r="J119"/>
  <c r="J97"/>
  <c r="R142"/>
  <c i="2" r="P137"/>
  <c r="P239"/>
  <c r="P251"/>
  <c r="P329"/>
  <c r="P357"/>
  <c r="R389"/>
  <c r="P397"/>
  <c r="T516"/>
  <c r="T532"/>
  <c r="T540"/>
  <c r="R572"/>
  <c r="T584"/>
  <c r="P666"/>
  <c r="BK695"/>
  <c r="J695"/>
  <c r="J112"/>
  <c r="BK705"/>
  <c r="J705"/>
  <c r="J113"/>
  <c r="P833"/>
  <c r="T861"/>
  <c i="3" r="T129"/>
  <c r="T181"/>
  <c r="T199"/>
  <c r="R217"/>
  <c r="BK225"/>
  <c r="R251"/>
  <c r="T293"/>
  <c r="R347"/>
  <c i="4" r="R129"/>
  <c r="R126"/>
  <c r="BK136"/>
  <c r="BK153"/>
  <c r="J153"/>
  <c r="J102"/>
  <c r="P165"/>
  <c r="P178"/>
  <c r="R212"/>
  <c i="5" r="T119"/>
  <c r="P142"/>
  <c i="2" r="T137"/>
  <c r="BK239"/>
  <c r="J239"/>
  <c r="J98"/>
  <c r="BK251"/>
  <c r="J251"/>
  <c r="J99"/>
  <c r="BK329"/>
  <c r="J329"/>
  <c r="J100"/>
  <c r="BK357"/>
  <c r="J357"/>
  <c r="J101"/>
  <c r="T389"/>
  <c r="R397"/>
  <c r="R516"/>
  <c r="P532"/>
  <c r="P540"/>
  <c r="BK572"/>
  <c r="J572"/>
  <c r="J109"/>
  <c r="P584"/>
  <c r="T666"/>
  <c r="P695"/>
  <c r="T705"/>
  <c r="R833"/>
  <c r="R861"/>
  <c i="3" r="R129"/>
  <c r="BK181"/>
  <c r="J181"/>
  <c r="J100"/>
  <c r="R199"/>
  <c r="P217"/>
  <c r="R225"/>
  <c r="R224"/>
  <c r="T251"/>
  <c r="T224"/>
  <c r="BK293"/>
  <c r="J293"/>
  <c r="J106"/>
  <c r="P347"/>
  <c i="4" r="T129"/>
  <c r="T126"/>
  <c r="R136"/>
  <c r="R153"/>
  <c r="R165"/>
  <c r="BK178"/>
  <c r="J178"/>
  <c r="J104"/>
  <c r="BK212"/>
  <c r="J212"/>
  <c r="J105"/>
  <c i="5" r="R119"/>
  <c r="R118"/>
  <c r="BK142"/>
  <c r="J142"/>
  <c r="J98"/>
  <c i="2" r="R137"/>
  <c r="R239"/>
  <c r="R251"/>
  <c r="T329"/>
  <c r="T357"/>
  <c r="BK389"/>
  <c r="J389"/>
  <c r="J103"/>
  <c r="BK397"/>
  <c r="J397"/>
  <c r="J104"/>
  <c r="BK516"/>
  <c r="J516"/>
  <c r="J106"/>
  <c r="BK532"/>
  <c r="J532"/>
  <c r="J107"/>
  <c r="R540"/>
  <c r="T572"/>
  <c r="R584"/>
  <c r="BK666"/>
  <c r="J666"/>
  <c r="J111"/>
  <c r="T695"/>
  <c r="R705"/>
  <c r="BK833"/>
  <c r="J833"/>
  <c r="J115"/>
  <c r="P861"/>
  <c i="3" r="P129"/>
  <c r="P128"/>
  <c r="P181"/>
  <c r="P199"/>
  <c r="T217"/>
  <c r="P225"/>
  <c r="BK251"/>
  <c r="J251"/>
  <c r="J105"/>
  <c r="P293"/>
  <c r="BK347"/>
  <c r="J347"/>
  <c r="J107"/>
  <c i="4" r="P129"/>
  <c r="P126"/>
  <c r="T136"/>
  <c r="P153"/>
  <c r="BK165"/>
  <c r="J165"/>
  <c r="J103"/>
  <c r="T178"/>
  <c r="T212"/>
  <c i="5" r="P119"/>
  <c r="P118"/>
  <c i="1" r="AU98"/>
  <c i="5" r="T142"/>
  <c i="6" r="BK122"/>
  <c r="J122"/>
  <c r="J98"/>
  <c r="P122"/>
  <c r="P118"/>
  <c i="1" r="AU99"/>
  <c i="6" r="R122"/>
  <c r="R118"/>
  <c r="T122"/>
  <c r="T118"/>
  <c i="2" r="BK823"/>
  <c r="J823"/>
  <c r="J114"/>
  <c r="BK384"/>
  <c r="J384"/>
  <c r="J102"/>
  <c r="BK514"/>
  <c r="J514"/>
  <c r="J105"/>
  <c i="4" r="BK127"/>
  <c r="J127"/>
  <c r="J98"/>
  <c i="3" r="BK173"/>
  <c r="J173"/>
  <c r="J99"/>
  <c i="6" r="BK119"/>
  <c r="J119"/>
  <c r="J97"/>
  <c r="E85"/>
  <c r="J89"/>
  <c r="F92"/>
  <c r="BE120"/>
  <c r="BE124"/>
  <c r="BE125"/>
  <c r="BE127"/>
  <c r="BE128"/>
  <c r="BE123"/>
  <c r="BE126"/>
  <c i="4" r="J136"/>
  <c r="J101"/>
  <c i="5" r="E85"/>
  <c r="F92"/>
  <c r="BE121"/>
  <c r="BE122"/>
  <c r="BE130"/>
  <c r="BE133"/>
  <c r="BE134"/>
  <c r="BE135"/>
  <c r="BE136"/>
  <c r="BE137"/>
  <c r="BE139"/>
  <c r="BE145"/>
  <c r="BE153"/>
  <c r="BE127"/>
  <c r="BE129"/>
  <c r="BE131"/>
  <c r="BE132"/>
  <c r="BE144"/>
  <c r="BE146"/>
  <c r="BE149"/>
  <c r="J112"/>
  <c r="BE120"/>
  <c r="BE125"/>
  <c r="BE126"/>
  <c r="BE128"/>
  <c r="BE140"/>
  <c r="BE141"/>
  <c r="BE143"/>
  <c r="BE150"/>
  <c r="BE151"/>
  <c r="BE152"/>
  <c r="BE123"/>
  <c r="BE124"/>
  <c r="BE138"/>
  <c r="BE147"/>
  <c r="BE148"/>
  <c r="BE154"/>
  <c i="3" r="J225"/>
  <c r="J104"/>
  <c i="4" r="E115"/>
  <c r="BE130"/>
  <c r="BE140"/>
  <c r="BE148"/>
  <c r="BE149"/>
  <c r="BE150"/>
  <c r="BE151"/>
  <c r="BE166"/>
  <c r="BE174"/>
  <c r="BE180"/>
  <c r="BE191"/>
  <c r="BE193"/>
  <c r="BE196"/>
  <c r="BE214"/>
  <c r="BE217"/>
  <c r="J89"/>
  <c r="BE131"/>
  <c r="BE137"/>
  <c r="BE139"/>
  <c r="BE141"/>
  <c r="BE143"/>
  <c r="BE156"/>
  <c r="BE158"/>
  <c r="BE159"/>
  <c r="BE160"/>
  <c r="BE167"/>
  <c r="BE168"/>
  <c r="BE169"/>
  <c r="BE171"/>
  <c r="BE181"/>
  <c r="BE182"/>
  <c r="BE183"/>
  <c r="BE185"/>
  <c r="BE190"/>
  <c r="BE195"/>
  <c r="BE197"/>
  <c r="BE198"/>
  <c r="BE202"/>
  <c r="BE207"/>
  <c r="BE209"/>
  <c r="BE215"/>
  <c r="F122"/>
  <c r="BE145"/>
  <c r="BE157"/>
  <c r="BE170"/>
  <c r="BE175"/>
  <c r="BE189"/>
  <c r="BE194"/>
  <c r="BE199"/>
  <c r="BE200"/>
  <c r="BE201"/>
  <c r="BE203"/>
  <c r="BE205"/>
  <c r="BE206"/>
  <c r="BE211"/>
  <c r="BE216"/>
  <c r="BE128"/>
  <c r="BE132"/>
  <c r="BE134"/>
  <c r="BE138"/>
  <c r="BE147"/>
  <c r="BE152"/>
  <c r="BE154"/>
  <c r="BE155"/>
  <c r="BE161"/>
  <c r="BE162"/>
  <c r="BE163"/>
  <c r="BE164"/>
  <c r="BE172"/>
  <c r="BE173"/>
  <c r="BE176"/>
  <c r="BE177"/>
  <c r="BE179"/>
  <c r="BE184"/>
  <c r="BE186"/>
  <c r="BE187"/>
  <c r="BE188"/>
  <c r="BE192"/>
  <c r="BE204"/>
  <c r="BE208"/>
  <c r="BE210"/>
  <c r="BE213"/>
  <c i="3" r="J89"/>
  <c r="E117"/>
  <c r="BE152"/>
  <c r="BE154"/>
  <c r="BE155"/>
  <c r="BE172"/>
  <c r="BE183"/>
  <c r="BE184"/>
  <c r="BE185"/>
  <c r="BE187"/>
  <c r="BE191"/>
  <c r="BE192"/>
  <c r="BE196"/>
  <c r="BE198"/>
  <c r="BE209"/>
  <c r="BE210"/>
  <c r="BE212"/>
  <c r="BE223"/>
  <c r="BE228"/>
  <c r="BE229"/>
  <c r="BE232"/>
  <c r="BE233"/>
  <c r="BE244"/>
  <c r="BE247"/>
  <c r="BE250"/>
  <c r="BE252"/>
  <c r="BE261"/>
  <c r="BE262"/>
  <c r="BE265"/>
  <c r="BE270"/>
  <c r="BE279"/>
  <c r="BE280"/>
  <c r="BE281"/>
  <c r="BE288"/>
  <c r="BE289"/>
  <c r="BE299"/>
  <c r="BE300"/>
  <c r="BE309"/>
  <c r="BE319"/>
  <c r="BE323"/>
  <c r="BE340"/>
  <c r="BE351"/>
  <c r="BE140"/>
  <c r="BE182"/>
  <c r="BE194"/>
  <c r="BE202"/>
  <c r="BE207"/>
  <c r="BE211"/>
  <c r="BE219"/>
  <c r="BE222"/>
  <c r="BE226"/>
  <c r="BE231"/>
  <c r="BE234"/>
  <c r="BE246"/>
  <c r="BE248"/>
  <c r="BE254"/>
  <c r="BE257"/>
  <c r="BE273"/>
  <c r="BE277"/>
  <c r="BE278"/>
  <c r="BE282"/>
  <c r="BE283"/>
  <c r="BE284"/>
  <c r="BE285"/>
  <c r="BE286"/>
  <c r="BE287"/>
  <c r="BE295"/>
  <c r="BE298"/>
  <c r="BE301"/>
  <c r="BE306"/>
  <c r="BE307"/>
  <c r="BE311"/>
  <c r="BE315"/>
  <c r="BE316"/>
  <c r="BE317"/>
  <c r="BE320"/>
  <c r="BE325"/>
  <c r="BE326"/>
  <c r="BE329"/>
  <c r="BE330"/>
  <c r="BE331"/>
  <c r="BE336"/>
  <c r="BE345"/>
  <c r="BE352"/>
  <c r="BE354"/>
  <c r="BE130"/>
  <c r="BE135"/>
  <c r="BE153"/>
  <c r="BE160"/>
  <c r="BE174"/>
  <c r="BE190"/>
  <c r="BE195"/>
  <c r="BE208"/>
  <c r="BE218"/>
  <c r="BE227"/>
  <c r="BE235"/>
  <c r="BE239"/>
  <c r="BE241"/>
  <c r="BE242"/>
  <c r="BE245"/>
  <c r="BE256"/>
  <c r="BE259"/>
  <c r="BE260"/>
  <c r="BE268"/>
  <c r="BE269"/>
  <c r="BE272"/>
  <c r="BE274"/>
  <c r="BE276"/>
  <c r="BE294"/>
  <c r="BE297"/>
  <c r="BE303"/>
  <c r="BE304"/>
  <c r="BE305"/>
  <c r="BE322"/>
  <c r="BE327"/>
  <c r="BE333"/>
  <c r="BE334"/>
  <c r="BE341"/>
  <c r="BE343"/>
  <c r="BE344"/>
  <c r="BE346"/>
  <c r="BE348"/>
  <c r="BE349"/>
  <c r="BE350"/>
  <c r="F92"/>
  <c r="BE134"/>
  <c r="BE144"/>
  <c r="BE148"/>
  <c r="BE165"/>
  <c r="BE186"/>
  <c r="BE188"/>
  <c r="BE189"/>
  <c r="BE193"/>
  <c r="BE200"/>
  <c r="BE220"/>
  <c r="BE230"/>
  <c r="BE236"/>
  <c r="BE237"/>
  <c r="BE238"/>
  <c r="BE240"/>
  <c r="BE243"/>
  <c r="BE249"/>
  <c r="BE253"/>
  <c r="BE255"/>
  <c r="BE258"/>
  <c r="BE263"/>
  <c r="BE264"/>
  <c r="BE266"/>
  <c r="BE267"/>
  <c r="BE271"/>
  <c r="BE275"/>
  <c r="BE290"/>
  <c r="BE291"/>
  <c r="BE292"/>
  <c r="BE296"/>
  <c r="BE302"/>
  <c r="BE308"/>
  <c r="BE310"/>
  <c r="BE312"/>
  <c r="BE314"/>
  <c r="BE318"/>
  <c r="BE321"/>
  <c r="BE324"/>
  <c r="BE328"/>
  <c r="BE332"/>
  <c r="BE335"/>
  <c r="BE337"/>
  <c r="BE338"/>
  <c r="BE339"/>
  <c r="BE342"/>
  <c r="BE353"/>
  <c i="2" r="J89"/>
  <c r="E126"/>
  <c r="BE170"/>
  <c r="BE250"/>
  <c r="BE252"/>
  <c r="BE265"/>
  <c r="BE320"/>
  <c r="BE327"/>
  <c r="BE330"/>
  <c r="BE358"/>
  <c r="BE370"/>
  <c r="BE376"/>
  <c r="BE390"/>
  <c r="BE448"/>
  <c r="BE469"/>
  <c r="BE472"/>
  <c r="BE475"/>
  <c r="BE521"/>
  <c r="BE522"/>
  <c r="BE529"/>
  <c r="BE530"/>
  <c r="BE533"/>
  <c r="BE539"/>
  <c r="BE541"/>
  <c r="BE543"/>
  <c r="BE547"/>
  <c r="BE553"/>
  <c r="BE562"/>
  <c r="BE570"/>
  <c r="BE574"/>
  <c r="BE597"/>
  <c r="BE598"/>
  <c r="BE607"/>
  <c r="BE610"/>
  <c r="BE619"/>
  <c r="BE667"/>
  <c r="BE677"/>
  <c r="BE684"/>
  <c r="BE689"/>
  <c r="BE694"/>
  <c r="BE696"/>
  <c r="BE700"/>
  <c r="BE704"/>
  <c r="BE706"/>
  <c r="BE712"/>
  <c r="BE718"/>
  <c r="BE723"/>
  <c r="BE732"/>
  <c r="BE741"/>
  <c r="BE776"/>
  <c r="BE805"/>
  <c r="BE808"/>
  <c r="BE822"/>
  <c r="BE834"/>
  <c r="BE141"/>
  <c r="BE146"/>
  <c r="BE202"/>
  <c r="BE225"/>
  <c r="BE238"/>
  <c r="BE243"/>
  <c r="BE827"/>
  <c r="BE876"/>
  <c r="F92"/>
  <c r="BE138"/>
  <c r="BE176"/>
  <c r="BE192"/>
  <c r="BE198"/>
  <c r="BE215"/>
  <c r="BE340"/>
  <c r="BE353"/>
  <c r="BE380"/>
  <c r="BE398"/>
  <c r="BE429"/>
  <c r="BE434"/>
  <c r="BE454"/>
  <c r="BE517"/>
  <c r="BE526"/>
  <c r="BE531"/>
  <c r="BE571"/>
  <c r="BE583"/>
  <c r="BE585"/>
  <c r="BE824"/>
  <c r="BE152"/>
  <c r="BE164"/>
  <c r="BE182"/>
  <c r="BE188"/>
  <c r="BE240"/>
  <c r="BE246"/>
  <c r="BE253"/>
  <c r="BE258"/>
  <c r="BE271"/>
  <c r="BE307"/>
  <c r="BE328"/>
  <c r="BE336"/>
  <c r="BE344"/>
  <c r="BE349"/>
  <c r="BE364"/>
  <c r="BE385"/>
  <c r="BE391"/>
  <c r="BE410"/>
  <c r="BE419"/>
  <c r="BE423"/>
  <c r="BE440"/>
  <c r="BE451"/>
  <c r="BE457"/>
  <c r="BE460"/>
  <c r="BE463"/>
  <c r="BE466"/>
  <c r="BE515"/>
  <c r="BE518"/>
  <c r="BE525"/>
  <c r="BE538"/>
  <c r="BE545"/>
  <c r="BE556"/>
  <c r="BE566"/>
  <c r="BE567"/>
  <c r="BE573"/>
  <c r="BE578"/>
  <c r="BE591"/>
  <c r="BE604"/>
  <c r="BE615"/>
  <c r="BE616"/>
  <c r="BE626"/>
  <c r="BE659"/>
  <c r="BE665"/>
  <c r="BE671"/>
  <c r="BE835"/>
  <c r="BE860"/>
  <c r="BE862"/>
  <c r="BE865"/>
  <c r="BE871"/>
  <c r="F34"/>
  <c i="1" r="BA95"/>
  <c i="3" r="F34"/>
  <c i="1" r="BA96"/>
  <c i="4" r="F37"/>
  <c i="1" r="BD97"/>
  <c i="4" r="F34"/>
  <c i="1" r="BA97"/>
  <c i="5" r="J34"/>
  <c i="1" r="AW98"/>
  <c i="6" r="J34"/>
  <c i="1" r="AW99"/>
  <c i="6" r="F34"/>
  <c i="1" r="BA99"/>
  <c i="6" r="F36"/>
  <c i="1" r="BC99"/>
  <c i="2" r="J34"/>
  <c i="1" r="AW95"/>
  <c i="3" r="J34"/>
  <c i="1" r="AW96"/>
  <c i="3" r="F35"/>
  <c i="1" r="BB96"/>
  <c i="4" r="F36"/>
  <c i="1" r="BC97"/>
  <c i="6" r="F37"/>
  <c i="1" r="BD99"/>
  <c i="2" r="F37"/>
  <c i="1" r="BD95"/>
  <c i="2" r="F36"/>
  <c i="1" r="BC95"/>
  <c i="4" r="F35"/>
  <c i="1" r="BB97"/>
  <c i="4" r="J34"/>
  <c i="1" r="AW97"/>
  <c i="5" r="F35"/>
  <c i="1" r="BB98"/>
  <c i="5" r="F37"/>
  <c i="1" r="BD98"/>
  <c i="6" r="F35"/>
  <c i="1" r="BB99"/>
  <c i="2" r="F35"/>
  <c i="1" r="BB95"/>
  <c i="3" r="F37"/>
  <c i="1" r="BD96"/>
  <c i="3" r="F36"/>
  <c i="1" r="BC96"/>
  <c i="5" r="F34"/>
  <c i="1" r="BA98"/>
  <c i="5" r="F36"/>
  <c i="1" r="BC98"/>
  <c i="3" l="1" r="R128"/>
  <c r="R127"/>
  <c r="T128"/>
  <c r="T127"/>
  <c i="2" r="P136"/>
  <c i="1" r="AU95"/>
  <c i="4" r="P135"/>
  <c r="P125"/>
  <c i="1" r="AU97"/>
  <c i="4" r="T135"/>
  <c r="T125"/>
  <c i="3" r="P224"/>
  <c i="2" r="T136"/>
  <c i="3" r="P127"/>
  <c i="1" r="AU96"/>
  <c i="2" r="R136"/>
  <c i="4" r="R135"/>
  <c r="R125"/>
  <c i="5" r="T118"/>
  <c i="4" r="BK135"/>
  <c r="J135"/>
  <c r="J100"/>
  <c i="3" r="BK224"/>
  <c i="4" r="BK126"/>
  <c r="J126"/>
  <c r="J97"/>
  <c i="5" r="BK118"/>
  <c r="J118"/>
  <c i="6" r="BK118"/>
  <c r="J118"/>
  <c i="2" r="BK136"/>
  <c r="J136"/>
  <c r="J96"/>
  <c i="3" r="BK128"/>
  <c r="J128"/>
  <c r="J97"/>
  <c i="2" r="J33"/>
  <c i="1" r="AV95"/>
  <c r="AT95"/>
  <c i="5" r="J30"/>
  <c i="1" r="AG98"/>
  <c i="3" r="F33"/>
  <c i="1" r="AZ96"/>
  <c i="4" r="F33"/>
  <c i="1" r="AZ97"/>
  <c i="5" r="F33"/>
  <c i="1" r="AZ98"/>
  <c i="6" r="F33"/>
  <c i="1" r="AZ99"/>
  <c r="BB94"/>
  <c r="W31"/>
  <c i="6" r="J30"/>
  <c i="1" r="AG99"/>
  <c i="2" r="F33"/>
  <c i="1" r="AZ95"/>
  <c r="BD94"/>
  <c r="W33"/>
  <c r="BC94"/>
  <c r="W32"/>
  <c i="3" r="J33"/>
  <c i="1" r="AV96"/>
  <c r="AT96"/>
  <c i="4" r="J33"/>
  <c i="1" r="AV97"/>
  <c r="AT97"/>
  <c i="5" r="J33"/>
  <c i="1" r="AV98"/>
  <c r="AT98"/>
  <c r="AN98"/>
  <c i="6" r="J33"/>
  <c i="1" r="AV99"/>
  <c r="AT99"/>
  <c r="AN99"/>
  <c r="BA94"/>
  <c r="W30"/>
  <c i="3" l="1" r="BK127"/>
  <c r="J127"/>
  <c i="6" r="J96"/>
  <c i="5" r="J96"/>
  <c i="4" r="BK125"/>
  <c r="J125"/>
  <c i="3" r="J224"/>
  <c r="J103"/>
  <c i="6" r="J39"/>
  <c i="5" r="J39"/>
  <c i="3" r="J30"/>
  <c i="1" r="AG96"/>
  <c r="AU94"/>
  <c i="4" r="J30"/>
  <c i="1" r="AG97"/>
  <c i="2" r="J30"/>
  <c i="1" r="AG95"/>
  <c r="AW94"/>
  <c r="AK30"/>
  <c r="AZ94"/>
  <c r="AV94"/>
  <c r="AK29"/>
  <c r="AY94"/>
  <c r="AX94"/>
  <c i="2" l="1" r="J39"/>
  <c i="3" r="J39"/>
  <c i="4" r="J39"/>
  <c i="3" r="J96"/>
  <c i="4" r="J96"/>
  <c i="1" r="AN95"/>
  <c r="AN96"/>
  <c r="AN97"/>
  <c r="AG94"/>
  <c r="AK26"/>
  <c r="AK35"/>
  <c r="AT94"/>
  <c r="W29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<sst xmlns="http://schemas.openxmlformats.org/spreadsheetml/2006/main">
  <si>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</si>
  <si>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</si>
  <si>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</si>
  <si>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</si>
  <si>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</si>
  <si>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{fa227133-9f85-4685-b2ca-10a6dd8a97e1}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</si>
  <si>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</si>
  <si>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</si>
  <si>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</si>
  <si>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</si>
  <si>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</si>
  <si>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</si>
  <si>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</si>
  <si>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</si>
  <si>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2/2024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</si>
  <si>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</si>
  <si>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</si>
  <si>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VOŠ a SPŠ Žďár nad Sázavou - Rekonstrukce ZTI budovy školy - Strojírenská</t>
  </si>
  <si>
    <t>KSO:</t>
  </si>
  <si>
    <t>CC-CZ:</t>
  </si>
  <si>
    <t>Místo:</t>
  </si>
  <si>
    <t>Žďár nad Sázavou, Strojírenská 6</t>
  </si>
  <si>
    <t>Datum:</t>
  </si>
  <si>
    <t>2. 2. 2024</t>
  </si>
  <si>
    <t>Zadavatel:</t>
  </si>
  <si>
    <t>IČ:</t>
  </si>
  <si>
    <t>Kraj Vysočina, Žižkova 1882/57, 586 01 Jihlava</t>
  </si>
  <si>
    <t>DIČ:</t>
  </si>
  <si>
    <t>Uchazeč:</t>
  </si>
  <si>
    <t>Vyplň údaj</t>
  </si>
  <si>
    <t>Projektant:</t>
  </si>
  <si>
    <t>Filip Marek, Brněnská 326/34, Žďár nad Sázavou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</si>
  <si>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</si>
  <si>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</si>
  <si>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</si>
  <si>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</si>
  <si>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</si>
  <si>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</si>
  <si>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</si>
  <si>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</si>
  <si>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</si>
  <si>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</si>
  <si>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</si>
  <si>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</si>
  <si>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</si>
  <si>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</si>
  <si>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</si>
  <si>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</si>
  <si>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</si>
  <si>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</si>
  <si>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</si>
  <si>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</si>
  <si>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</si>
  <si>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</si>
  <si>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</si>
  <si>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</si>
  <si>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</si>
  <si>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</si>
  <si>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</si>
  <si>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</si>
  <si>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</si>
  <si>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</si>
  <si>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</si>
  <si>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</si>
  <si>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</si>
  <si>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</si>
  <si>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</si>
  <si>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</si>
  <si>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</si>
  <si>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</si>
  <si>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</si>
  <si>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</si>
  <si>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</si>
  <si>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</si>
  <si>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</si>
  <si>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</si>
  <si>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</si>
  <si>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</si>
  <si>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</si>
  <si>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</si>
  <si>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D.1.1 SO01</t>
  </si>
  <si>
    <t>stavební úpravy</t>
  </si>
  <si>
    <t>STA</t>
  </si>
  <si>
    <t>1</t>
  </si>
  <si>
    <t>{a9cdec47-599d-48b9-a751-331cd5482451}</t>
  </si>
  <si>
    <t>2</t>
  </si>
  <si>
    <t>D.1.4.1</t>
  </si>
  <si>
    <t>vodovod, kanalizace</t>
  </si>
  <si>
    <t>{6df7b140-abbe-4188-a3df-8e8a1fa48001}</t>
  </si>
  <si>
    <t>D.1.4.2</t>
  </si>
  <si>
    <t>ústřední vytápění, vzduchotechnika</t>
  </si>
  <si>
    <t>{0dad69e6-0eec-4655-b9ed-3ff62a0a1864}</t>
  </si>
  <si>
    <t>D.1.4.3</t>
  </si>
  <si>
    <t>elektrické rozvody</t>
  </si>
  <si>
    <t>{57c98a96-a44f-4efe-a1ec-627e5dfc6c3a}</t>
  </si>
  <si>
    <t>D.1.4</t>
  </si>
  <si>
    <t>ostatní a vedlejší náklady</t>
  </si>
  <si>
    <t>{3891eb7f-bca3-4fcd-ae09-77e9fe5e7b31}</t>
  </si>
  <si>
    <t>KRYCÍ LIST SOUPISU PRACÍ</t>
  </si>
  <si>
    <t>Objekt:</t>
  </si>
  <si>
    <t>D.1.1 SO01 - stavební úpravy</t>
  </si>
  <si>
    <t>REKAPITULACE ČLENĚNÍ SOUPISU PRACÍ</t>
  </si>
  <si>
    <t>Kód dílu - Popis</t>
  </si>
  <si>
    <t>Cena celkem [CZK]</t>
  </si>
  <si>
    <t>Náklady ze soupisu prací</t>
  </si>
  <si>
    <t>-1</t>
  </si>
  <si>
    <t>34 - Stěny a příčky</t>
  </si>
  <si>
    <t>43 - Schodiště</t>
  </si>
  <si>
    <t>61 - Úprava povrchů vnitřní</t>
  </si>
  <si>
    <t>63 - Podlahy a podlahové konstrukce</t>
  </si>
  <si>
    <t>64 - Výplně otvorů</t>
  </si>
  <si>
    <t>94 - Lešení a stavební výtahy</t>
  </si>
  <si>
    <t>95 - Různé dokončovací konstrukce a práce na pozemních stavbách</t>
  </si>
  <si>
    <t>96 - Bourání konstrukcí</t>
  </si>
  <si>
    <t>99 - Staveništní přesun hmot</t>
  </si>
  <si>
    <t>S - Přesuny sutí</t>
  </si>
  <si>
    <t>711 - Izolace proti vodě</t>
  </si>
  <si>
    <t>766 - Konstrukce truhlářské</t>
  </si>
  <si>
    <t>767 - Konstrukce doplňkové stavební (zámečnické)</t>
  </si>
  <si>
    <t>771 - Podlahy z dlaždic</t>
  </si>
  <si>
    <t>776 - Podlahy povlakové</t>
  </si>
  <si>
    <t>777 - Podlahy ze syntetických hmot</t>
  </si>
  <si>
    <t>781 - Obklady (keramické)</t>
  </si>
  <si>
    <t>783 - Nátěry</t>
  </si>
  <si>
    <t>784 - Malby</t>
  </si>
  <si>
    <t>787 - Zasklívání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</si>
  <si>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</si>
  <si>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</si>
  <si>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</si>
  <si>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</si>
  <si>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</si>
  <si>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</si>
  <si>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</si>
  <si>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</si>
  <si>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</si>
  <si>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</si>
  <si>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</si>
  <si>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</si>
  <si>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</si>
  <si>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34</t>
  </si>
  <si>
    <t>Stěny a příčky</t>
  </si>
  <si>
    <t>ROZPOCET</t>
  </si>
  <si>
    <t>K</t>
  </si>
  <si>
    <t>311271177R00</t>
  </si>
  <si>
    <t>Zdivo z tvárnic Ytong hladkých tl. 30 cm</t>
  </si>
  <si>
    <t>m2</t>
  </si>
  <si>
    <t>4</t>
  </si>
  <si>
    <t>387607793</t>
  </si>
  <si>
    <t>VV</t>
  </si>
  <si>
    <t>2,1*2,3</t>
  </si>
  <si>
    <t>Součet</t>
  </si>
  <si>
    <t>317168130R00</t>
  </si>
  <si>
    <t>Překlad POROTHERM 7 vysoký 70x238x1000 mm</t>
  </si>
  <si>
    <t>kus</t>
  </si>
  <si>
    <t>2098172248</t>
  </si>
  <si>
    <t>3</t>
  </si>
  <si>
    <t>317168131R00</t>
  </si>
  <si>
    <t>Překlad POROTHERM 7 vysoký 70x238x1250 mm</t>
  </si>
  <si>
    <t>1131379605</t>
  </si>
  <si>
    <t>342255024R00</t>
  </si>
  <si>
    <t>Příčky z desek Ytong tl. 10 cm</t>
  </si>
  <si>
    <t>-1701500372</t>
  </si>
  <si>
    <t>(2,85+2,85+1,2+1,9)*3,25</t>
  </si>
  <si>
    <t>-0,6*2-0,7*2-0,8*2</t>
  </si>
  <si>
    <t>(1,29+1,29+3,125+1,9)*3,25</t>
  </si>
  <si>
    <t>-0,6*2*2-0,8*2</t>
  </si>
  <si>
    <t>(0,9+0,9+2,65+1,898)*3,25</t>
  </si>
  <si>
    <t>-0,7*2-0,8*2</t>
  </si>
  <si>
    <t>(5,925+1,9+2,65+1,29*2+1,9)*3,35</t>
  </si>
  <si>
    <t>-0,8*2*2-0,7*2-0,6*2*2</t>
  </si>
  <si>
    <t>(58,925+1,9+0,9+1,29*2+1,9)*3,35</t>
  </si>
  <si>
    <t>5</t>
  </si>
  <si>
    <t>342255028R00</t>
  </si>
  <si>
    <t>Příčky z desek Ytong tl. 15 cm</t>
  </si>
  <si>
    <t>-1066371414</t>
  </si>
  <si>
    <t>(1,25+2,4)*3</t>
  </si>
  <si>
    <t>(6,3+6,3+2,9)*3,25</t>
  </si>
  <si>
    <t>(6,3+2,9)*3,35</t>
  </si>
  <si>
    <t>6</t>
  </si>
  <si>
    <t>342264051RT3</t>
  </si>
  <si>
    <t>Podhled sádrokartonový na zavěšenou ocel. konstr.</t>
  </si>
  <si>
    <t>-202051629</t>
  </si>
  <si>
    <t>desky standard impreg. tl. 12,5 mm, bez izolace</t>
  </si>
  <si>
    <t>8,18+10,3+8,14+11,1+4,45+9,56</t>
  </si>
  <si>
    <t>8,18+11,5+3,74+9,8</t>
  </si>
  <si>
    <t>8,14+11,1+4,45+9,56</t>
  </si>
  <si>
    <t>7</t>
  </si>
  <si>
    <t>342264098RT2</t>
  </si>
  <si>
    <t>Příplatek k podhledu sádrokart. za plochu do 10 m2</t>
  </si>
  <si>
    <t>-1023393963</t>
  </si>
  <si>
    <t>pro plochy 2 - 5 m2</t>
  </si>
  <si>
    <t>4,45</t>
  </si>
  <si>
    <t>3,74</t>
  </si>
  <si>
    <t>8</t>
  </si>
  <si>
    <t>342264098RT3</t>
  </si>
  <si>
    <t>-734478632</t>
  </si>
  <si>
    <t>pro plochy 5 - 10 m2</t>
  </si>
  <si>
    <t>8,18+8,14+9,56</t>
  </si>
  <si>
    <t>8,18+9,8</t>
  </si>
  <si>
    <t>8,14+9,56</t>
  </si>
  <si>
    <t>9</t>
  </si>
  <si>
    <t>342267111RT1</t>
  </si>
  <si>
    <t>Obklad trámů sádrokartonem dvoustranný</t>
  </si>
  <si>
    <t>m</t>
  </si>
  <si>
    <t>-156020040</t>
  </si>
  <si>
    <t>desky standard tl. 12,5 mm</t>
  </si>
  <si>
    <t>11,6</t>
  </si>
  <si>
    <t>10</t>
  </si>
  <si>
    <t>342267111RT3</t>
  </si>
  <si>
    <t>Obklad trámů sádrokartonem dvoustranný do 0,5/0,5m</t>
  </si>
  <si>
    <t>1580041661</t>
  </si>
  <si>
    <t>desky standard impreg. tl. 12,5 mm</t>
  </si>
  <si>
    <t>3,25*3</t>
  </si>
  <si>
    <t>3,35*2</t>
  </si>
  <si>
    <t>11</t>
  </si>
  <si>
    <t>342267112RT1</t>
  </si>
  <si>
    <t>Obklad trámů sádrokartonem třístranný do 0,5/0,5 m</t>
  </si>
  <si>
    <t>1042057718</t>
  </si>
  <si>
    <t>3+3,6</t>
  </si>
  <si>
    <t>342668111R00</t>
  </si>
  <si>
    <t>Těsnění styku příčky se stáv. konstrukcí PU pěnou</t>
  </si>
  <si>
    <t>-1438227766</t>
  </si>
  <si>
    <t>(2,4+1,25)</t>
  </si>
  <si>
    <t>(0,3+0,15)*2</t>
  </si>
  <si>
    <t>(0,3+0,25+0,3)*2</t>
  </si>
  <si>
    <t>(0,25+0,25+0,25)*6</t>
  </si>
  <si>
    <t>(0,3+0,2+0,3)</t>
  </si>
  <si>
    <t>(2,85*2+1,2+1,9)+(1,29*2+3,125+1,9)+(0,9*2+2,65+1,9)</t>
  </si>
  <si>
    <t>(0,35+0,15)*22+0,15</t>
  </si>
  <si>
    <t>(5,925+1,9+2,65+1,29*2+1,9)</t>
  </si>
  <si>
    <t>(6,3+2,9)</t>
  </si>
  <si>
    <t>(58,925+1,9+0,9+1,29*2+1,9)</t>
  </si>
  <si>
    <t>13</t>
  </si>
  <si>
    <t>342948111R00</t>
  </si>
  <si>
    <t>Ukotvení příček k cihel.konstr. kotvami na hmožd.</t>
  </si>
  <si>
    <t>1850908727</t>
  </si>
  <si>
    <t>4*3+18*2,4+2*2,65</t>
  </si>
  <si>
    <t>2*3+2*2,65+16*2,4+2*2,65</t>
  </si>
  <si>
    <t>8*3,25</t>
  </si>
  <si>
    <t>46*3,25</t>
  </si>
  <si>
    <t>6*3,35</t>
  </si>
  <si>
    <t>39*3,35</t>
  </si>
  <si>
    <t>5*3,35</t>
  </si>
  <si>
    <t>14</t>
  </si>
  <si>
    <t>346244315R00</t>
  </si>
  <si>
    <t xml:space="preserve">Obezdívky  nádržek z desek Ytong tl.150 mm</t>
  </si>
  <si>
    <t>1595585428</t>
  </si>
  <si>
    <t>0,8*1,5</t>
  </si>
  <si>
    <t>0,9*1,5*2+1,6*1,5</t>
  </si>
  <si>
    <t>0,85*1,5*2+1,7*1,5</t>
  </si>
  <si>
    <t>1,1*1,5</t>
  </si>
  <si>
    <t>0,9*1,5</t>
  </si>
  <si>
    <t>(0,85*1,5)*2+1,7*1,5</t>
  </si>
  <si>
    <t>0,9*1,5+1,6*1,5</t>
  </si>
  <si>
    <t>15</t>
  </si>
  <si>
    <t>346275113R00</t>
  </si>
  <si>
    <t>Přizdívky z desek Ytong tl. 100 mm</t>
  </si>
  <si>
    <t>134160886</t>
  </si>
  <si>
    <t>43</t>
  </si>
  <si>
    <t>Schodiště</t>
  </si>
  <si>
    <t>16</t>
  </si>
  <si>
    <t>430321414R00</t>
  </si>
  <si>
    <t>Beton schodišťových konstrukcí železový C 25/30</t>
  </si>
  <si>
    <t>m3</t>
  </si>
  <si>
    <t>-306775920</t>
  </si>
  <si>
    <t>(2,25*0,6*0,15+2,25*0,3*0,15)</t>
  </si>
  <si>
    <t>17</t>
  </si>
  <si>
    <t>430361821R00</t>
  </si>
  <si>
    <t>Výztuž schodišť. konstrukcí přímočarých 10505 (R)</t>
  </si>
  <si>
    <t>t</t>
  </si>
  <si>
    <t>-601307938</t>
  </si>
  <si>
    <t>0,304*250*0,001</t>
  </si>
  <si>
    <t>18</t>
  </si>
  <si>
    <t>434351141R00</t>
  </si>
  <si>
    <t>Bednění stupňů přímočarých - zřízení</t>
  </si>
  <si>
    <t>-1932979349</t>
  </si>
  <si>
    <t>2,25*(0,15+0,3)*2</t>
  </si>
  <si>
    <t>0,3*0,15</t>
  </si>
  <si>
    <t>19</t>
  </si>
  <si>
    <t>434351142R00</t>
  </si>
  <si>
    <t>Bednění stupňů přímočarých - odstranění</t>
  </si>
  <si>
    <t>762591359</t>
  </si>
  <si>
    <t>61</t>
  </si>
  <si>
    <t>Úprava povrchů vnitřní</t>
  </si>
  <si>
    <t>20</t>
  </si>
  <si>
    <t>602016191R00</t>
  </si>
  <si>
    <t>Penetrační nátěr stěn</t>
  </si>
  <si>
    <t>1389776030</t>
  </si>
  <si>
    <t>611421231RT2</t>
  </si>
  <si>
    <t>Oprava váp.omítek stropů do 10% plochy - štukových</t>
  </si>
  <si>
    <t>-1561937960</t>
  </si>
  <si>
    <t>s použitím suché maltové směsi</t>
  </si>
  <si>
    <t>(5414,669+990,048)</t>
  </si>
  <si>
    <t>-448,412</t>
  </si>
  <si>
    <t>22</t>
  </si>
  <si>
    <t>612401391RT2</t>
  </si>
  <si>
    <t>Omítka malých ploch vnitřních stěn do 1 m2</t>
  </si>
  <si>
    <t>169861341</t>
  </si>
  <si>
    <t>vápennou štukovou omítkou</t>
  </si>
  <si>
    <t>23</t>
  </si>
  <si>
    <t>612403399RT2</t>
  </si>
  <si>
    <t>Hrubá výplň rýh ve stěnách maltou</t>
  </si>
  <si>
    <t>-1659910186</t>
  </si>
  <si>
    <t>135*0,05+70*0,1+60*0,15</t>
  </si>
  <si>
    <t>(35+116)*0,07+(186+52)*0,1+22*0,15</t>
  </si>
  <si>
    <t>75*0,1</t>
  </si>
  <si>
    <t>24</t>
  </si>
  <si>
    <t>612409991RT2</t>
  </si>
  <si>
    <t>Začištění omítek kolem oken,dveří apod.</t>
  </si>
  <si>
    <t>1364608542</t>
  </si>
  <si>
    <t>(1,7+0,5+1,5+1,7)</t>
  </si>
  <si>
    <t>(1,5+0,6+1,5)</t>
  </si>
  <si>
    <t>(1,7+1,2+0,3)</t>
  </si>
  <si>
    <t>(1,7+0,3+1,0+1,7)</t>
  </si>
  <si>
    <t>(1,7+0,3+0,85)</t>
  </si>
  <si>
    <t>(0,3+1,9+0,6+1,9+0,3)</t>
  </si>
  <si>
    <t>(1,9+0,6+1,9)</t>
  </si>
  <si>
    <t>(1,3+1,6)</t>
  </si>
  <si>
    <t>(1,7+1,2)</t>
  </si>
  <si>
    <t>(1,7+0,6+1,2+1,7)</t>
  </si>
  <si>
    <t>(1,7+1,2+1,7)</t>
  </si>
  <si>
    <t>(1,7+1,2+0,3+1,7)</t>
  </si>
  <si>
    <t>(1,7+0,35+0,9)</t>
  </si>
  <si>
    <t>25</t>
  </si>
  <si>
    <t>612421626R00</t>
  </si>
  <si>
    <t>Omítka vnitřní zdiva, MVC, hladká</t>
  </si>
  <si>
    <t>-1788828743</t>
  </si>
  <si>
    <t>(2,4+1,45)*2</t>
  </si>
  <si>
    <t>(2,6+1,9+1,6+2,85+3,125+2,65+3,6+2,9+1,53+1,245+0,3+2,85+0,3*2+2,85+0,3*2)*2</t>
  </si>
  <si>
    <t>-0,8*2*3-0,7*2</t>
  </si>
  <si>
    <t>-1,5*0,5*2-2,4*1,1</t>
  </si>
  <si>
    <t>(2,6+3,4+3,125+2,65+1,6+1,9+2,9+1,53+1,245+0,3+2,85+0,3*2)*2</t>
  </si>
  <si>
    <t>-0,8*2*2-0,7*2</t>
  </si>
  <si>
    <t>-2,4*1,1*2</t>
  </si>
  <si>
    <t>(2,6+3,4+3,125+2,65+3,6+2,9+1,53+1,245+0,3+2,85+0,3*2)*2</t>
  </si>
  <si>
    <t>79,59</t>
  </si>
  <si>
    <t>26</t>
  </si>
  <si>
    <t>612425931RT2</t>
  </si>
  <si>
    <t>Omítka vápenná vnitřního ostění - štuková</t>
  </si>
  <si>
    <t>879984463</t>
  </si>
  <si>
    <t>(1,5+1*2)*0,25*2</t>
  </si>
  <si>
    <t>(2,4+1*2)*0,25</t>
  </si>
  <si>
    <t>(2,4+1*2)*0,2*2</t>
  </si>
  <si>
    <t>27</t>
  </si>
  <si>
    <t>612471411R00</t>
  </si>
  <si>
    <t>Úprava vnitřních stěn aktivovaným štukem</t>
  </si>
  <si>
    <t>-281173348</t>
  </si>
  <si>
    <t>28</t>
  </si>
  <si>
    <t>612481211RT2</t>
  </si>
  <si>
    <t>Montáž výztužné sítě(perlinky)do stěrky-vnit.stěny</t>
  </si>
  <si>
    <t>1755171936</t>
  </si>
  <si>
    <t>63</t>
  </si>
  <si>
    <t>Podlahy a podlahové konstrukce</t>
  </si>
  <si>
    <t>29</t>
  </si>
  <si>
    <t>631312141R00</t>
  </si>
  <si>
    <t>Doplnění rýh betonem v dosavadních mazaninách</t>
  </si>
  <si>
    <t>-177007283</t>
  </si>
  <si>
    <t>83,8*0,6*0,1</t>
  </si>
  <si>
    <t>33*1*0,1</t>
  </si>
  <si>
    <t>30</t>
  </si>
  <si>
    <t>631319153R00</t>
  </si>
  <si>
    <t>Příplatek za přehlaz. mazanin pod povlaky tl. 12cm</t>
  </si>
  <si>
    <t>1814524008</t>
  </si>
  <si>
    <t>31</t>
  </si>
  <si>
    <t>631319163R00</t>
  </si>
  <si>
    <t>Příplatek za konečnou úpravu mazanin tl. 12 cm</t>
  </si>
  <si>
    <t>-1755179333</t>
  </si>
  <si>
    <t>32</t>
  </si>
  <si>
    <t>631361921RT4</t>
  </si>
  <si>
    <t>Výztuž mazanin svařovanou sítí</t>
  </si>
  <si>
    <t>-243255741</t>
  </si>
  <si>
    <t xml:space="preserve">průměr drátu  6,0, oka 100/100 mm KH30</t>
  </si>
  <si>
    <t>83,8*0,6*4,952*0,001*1,2</t>
  </si>
  <si>
    <t>33*1*4,952*0,001*1,2</t>
  </si>
  <si>
    <t>33</t>
  </si>
  <si>
    <t>632411105RT1</t>
  </si>
  <si>
    <t>Samonivelační stěrka , ruč.zpracování tl.5 mm</t>
  </si>
  <si>
    <t>-1007794207</t>
  </si>
  <si>
    <t xml:space="preserve">samonivelační polymercementová stěrka  20 MPa</t>
  </si>
  <si>
    <t>266,2</t>
  </si>
  <si>
    <t>632411904R00</t>
  </si>
  <si>
    <t xml:space="preserve">Penetrace savých podkladů  0,25 l/m2</t>
  </si>
  <si>
    <t>-1769713135</t>
  </si>
  <si>
    <t>57*0,6</t>
  </si>
  <si>
    <t>64</t>
  </si>
  <si>
    <t>Výplně otvorů</t>
  </si>
  <si>
    <t>35</t>
  </si>
  <si>
    <t>642942111RT2</t>
  </si>
  <si>
    <t>Osazení zárubní dveřních ocelových, pl. do 2,5 m2</t>
  </si>
  <si>
    <t>703974592</t>
  </si>
  <si>
    <t>včetně dodávky zárubně 600 x 1970 x 100 mm</t>
  </si>
  <si>
    <t>36</t>
  </si>
  <si>
    <t>642942111RT3</t>
  </si>
  <si>
    <t>1201865166</t>
  </si>
  <si>
    <t>včetně dodávky zárubně 700 x 1970 x 100 mm</t>
  </si>
  <si>
    <t>37</t>
  </si>
  <si>
    <t>642942111RT4</t>
  </si>
  <si>
    <t>-1877214912</t>
  </si>
  <si>
    <t>včetně dodávky zárubně 800 x 1970 x 100 mm</t>
  </si>
  <si>
    <t>38</t>
  </si>
  <si>
    <t>642944121RT4</t>
  </si>
  <si>
    <t>Osazení ocelových zárubní dodatečně do 2,5 m2</t>
  </si>
  <si>
    <t>-236769066</t>
  </si>
  <si>
    <t>39</t>
  </si>
  <si>
    <t>642944121RT5</t>
  </si>
  <si>
    <t>-2050253267</t>
  </si>
  <si>
    <t>včetně dodávky zárubně 900 x 1970 x 100 mm</t>
  </si>
  <si>
    <t>94</t>
  </si>
  <si>
    <t>Lešení a stavební výtahy</t>
  </si>
  <si>
    <t>40</t>
  </si>
  <si>
    <t>941955001R00</t>
  </si>
  <si>
    <t>Lešení lehké pomocné, výška podlahy do 1,2 m</t>
  </si>
  <si>
    <t>-1011084154</t>
  </si>
  <si>
    <t>118</t>
  </si>
  <si>
    <t>95</t>
  </si>
  <si>
    <t>Různé dokončovací konstrukce a práce na pozemních stavbách</t>
  </si>
  <si>
    <t>41</t>
  </si>
  <si>
    <t>952901111R00</t>
  </si>
  <si>
    <t>Vyčištění budov o výšce podlaží do 4 m</t>
  </si>
  <si>
    <t>-826839238</t>
  </si>
  <si>
    <t>42</t>
  </si>
  <si>
    <t>953943112R00</t>
  </si>
  <si>
    <t>Osazení kovových předmětů do zdiva, 5 kg / kus</t>
  </si>
  <si>
    <t>931601928</t>
  </si>
  <si>
    <t>96</t>
  </si>
  <si>
    <t>Bourání konstrukcí</t>
  </si>
  <si>
    <t>962031113R00</t>
  </si>
  <si>
    <t>Bourání příček z cihel pálených plných tl. 65 mm</t>
  </si>
  <si>
    <t>2043418006</t>
  </si>
  <si>
    <t>(0,2+0,35)*3,25*20</t>
  </si>
  <si>
    <t>(1,23*4+4,91)*2,2-0,6*2*3</t>
  </si>
  <si>
    <t>(1,17*4+2,17+1,97)*2,2-0,6*2*4</t>
  </si>
  <si>
    <t>2,05*3,25*2</t>
  </si>
  <si>
    <t>(0,2+0,35)*3,35*17</t>
  </si>
  <si>
    <t>(1,17*4+2,17+3,7)*2,2-0,6*2*4</t>
  </si>
  <si>
    <t>(2,05*3,35)*2</t>
  </si>
  <si>
    <t>44</t>
  </si>
  <si>
    <t>962031116R00</t>
  </si>
  <si>
    <t>Bourání příček z cihel pálených plných tl. 140 mm</t>
  </si>
  <si>
    <t>883626542</t>
  </si>
  <si>
    <t>(4,1+2,05+4,1+8,925)*3,25-0,8*2*2</t>
  </si>
  <si>
    <t>(1,27+1,27)*2,2</t>
  </si>
  <si>
    <t>(5,925+4,1)*3,35-0,8*2*2</t>
  </si>
  <si>
    <t>1,5*1,6</t>
  </si>
  <si>
    <t>(4,1+5,925)*3,35-0,8*2*2</t>
  </si>
  <si>
    <t>(1,395+1,395)*2,2</t>
  </si>
  <si>
    <t>45</t>
  </si>
  <si>
    <t>965081702R00</t>
  </si>
  <si>
    <t>Bourání soklíků z dlažeb keramických</t>
  </si>
  <si>
    <t>1494377413</t>
  </si>
  <si>
    <t>(11,6+6,198)*2+(2,4+1,989)</t>
  </si>
  <si>
    <t>-6,198-1,45*4+(0,35*8)</t>
  </si>
  <si>
    <t>46</t>
  </si>
  <si>
    <t>965081713R00</t>
  </si>
  <si>
    <t>Bourání dlažeb keramických tl.10 mm, nad 1 m2</t>
  </si>
  <si>
    <t>-877267301</t>
  </si>
  <si>
    <t>35,18</t>
  </si>
  <si>
    <t>5,2+13,1+4,87+12,3+4,6+3,71+11,4</t>
  </si>
  <si>
    <t>5,7+12,3+3,92+3,74+11,4</t>
  </si>
  <si>
    <t>5,64+12,3+3,85+3,74+11,4</t>
  </si>
  <si>
    <t>47</t>
  </si>
  <si>
    <t>968061125R00</t>
  </si>
  <si>
    <t>Vyvěšení dřevěných dveřních křídel pl. do 2 m2</t>
  </si>
  <si>
    <t>474399749</t>
  </si>
  <si>
    <t>48</t>
  </si>
  <si>
    <t>968072244R00</t>
  </si>
  <si>
    <t xml:space="preserve">Vybourání kovových rámů - hydrant. skříň  pl. 1 m2</t>
  </si>
  <si>
    <t>-287463810</t>
  </si>
  <si>
    <t>0,6*0,6</t>
  </si>
  <si>
    <t>49</t>
  </si>
  <si>
    <t>968072455R00</t>
  </si>
  <si>
    <t>Vybourání kovových dveřních zárubní pl. do 2 m2</t>
  </si>
  <si>
    <t>1857423101</t>
  </si>
  <si>
    <t>(0,8*2)*3</t>
  </si>
  <si>
    <t>(0,6*2)*7</t>
  </si>
  <si>
    <t>(0,8*2)*2</t>
  </si>
  <si>
    <t>(0,6*2)*4</t>
  </si>
  <si>
    <t>(0,6*2)*5</t>
  </si>
  <si>
    <t>50</t>
  </si>
  <si>
    <t>971033251R00</t>
  </si>
  <si>
    <t>Vybourání otv. zeď cihel. 0,0225 m2, tl. 45cm, MVC</t>
  </si>
  <si>
    <t>1723381097</t>
  </si>
  <si>
    <t>51</t>
  </si>
  <si>
    <t>971033621R00</t>
  </si>
  <si>
    <t>Vybourání otv. zeď cihel. pl.4 m2, tl.10 cm, MVC</t>
  </si>
  <si>
    <t>-1326243348</t>
  </si>
  <si>
    <t>(1,05*2,1+1,3*0,25)*2</t>
  </si>
  <si>
    <t>52</t>
  </si>
  <si>
    <t>972054141R00</t>
  </si>
  <si>
    <t>Vybourání otv. stropy ŽB pl. 0,0225 m2, tl. 15 cm</t>
  </si>
  <si>
    <t>-1961511791</t>
  </si>
  <si>
    <t>53</t>
  </si>
  <si>
    <t>974031121R00</t>
  </si>
  <si>
    <t>Vysekání rýh ve zdi cihelné 3 x 3 cm</t>
  </si>
  <si>
    <t>-787687860</t>
  </si>
  <si>
    <t>120+15</t>
  </si>
  <si>
    <t>54</t>
  </si>
  <si>
    <t>974031122R00</t>
  </si>
  <si>
    <t>Vysekání rýh ve zdi cihelné 3 x 7 cm</t>
  </si>
  <si>
    <t>855622704</t>
  </si>
  <si>
    <t>55</t>
  </si>
  <si>
    <t>974031133R00</t>
  </si>
  <si>
    <t>Vysekání rýh ve zdi cihelné 5 x 10 cm</t>
  </si>
  <si>
    <t>1464856594</t>
  </si>
  <si>
    <t>56</t>
  </si>
  <si>
    <t>974031134R00</t>
  </si>
  <si>
    <t>Vysekání rýh ve zdi cihelné 5 x 15 cm</t>
  </si>
  <si>
    <t>1269584917</t>
  </si>
  <si>
    <t>60</t>
  </si>
  <si>
    <t>57</t>
  </si>
  <si>
    <t>976085411R00</t>
  </si>
  <si>
    <t>Vybourání kanal.rámů a poklopů plochy nad 0,6 m2</t>
  </si>
  <si>
    <t>254231393</t>
  </si>
  <si>
    <t>58</t>
  </si>
  <si>
    <t>978013191R00</t>
  </si>
  <si>
    <t>Otlučení omítek vnitřních stěn v rozsahu do 100 %</t>
  </si>
  <si>
    <t>1543212306</t>
  </si>
  <si>
    <t>(1,2+2,4)*2-0,8*2</t>
  </si>
  <si>
    <t>59</t>
  </si>
  <si>
    <t>978059521R00</t>
  </si>
  <si>
    <t>Odsekání vnitřních obkladů stěn do 2 m2</t>
  </si>
  <si>
    <t>-267469932</t>
  </si>
  <si>
    <t>(0,3+1,3)*1,5</t>
  </si>
  <si>
    <t>(0,6+1,3)*1,6</t>
  </si>
  <si>
    <t>(0,6+1,2)*1,6</t>
  </si>
  <si>
    <t>(0,6+1,0)*1,6</t>
  </si>
  <si>
    <t>(0,6+1,1+0,6)*1,6</t>
  </si>
  <si>
    <t>(8,925+6,3)*2*2</t>
  </si>
  <si>
    <t>-0,8*2*4</t>
  </si>
  <si>
    <t>(0,35+2,3+0,6)*1,6</t>
  </si>
  <si>
    <t>(0,6+1,8)*1,6</t>
  </si>
  <si>
    <t>(0,35+1)*1,6</t>
  </si>
  <si>
    <t>(0,35+1,2)*1,6</t>
  </si>
  <si>
    <t>(5,925+6,15)*2*2-0,8*2*2-0,6*2</t>
  </si>
  <si>
    <t>(5,925+6,15)*2*2-0,8*2*3</t>
  </si>
  <si>
    <t>(0,35+0,8+0,35)*1,6</t>
  </si>
  <si>
    <t>99</t>
  </si>
  <si>
    <t>Staveništní přesun hmot</t>
  </si>
  <si>
    <t>999281108R00</t>
  </si>
  <si>
    <t>Přesun hmot pro opravy a údržbu do výšky 12 m</t>
  </si>
  <si>
    <t>-1764506011</t>
  </si>
  <si>
    <t>S</t>
  </si>
  <si>
    <t>Přesuny sutí</t>
  </si>
  <si>
    <t>979011111R00</t>
  </si>
  <si>
    <t>Svislá doprava suti a vybour. hmot</t>
  </si>
  <si>
    <t>-2061090476</t>
  </si>
  <si>
    <t>62</t>
  </si>
  <si>
    <t>979011121R00</t>
  </si>
  <si>
    <t>Příplatek za každé další podlaží</t>
  </si>
  <si>
    <t>1784876550</t>
  </si>
  <si>
    <t>109,441/2</t>
  </si>
  <si>
    <t>979081111R00</t>
  </si>
  <si>
    <t>Odvoz suti a vybour. hmot na skládku do 1 km</t>
  </si>
  <si>
    <t>1588864809</t>
  </si>
  <si>
    <t>979081121R00</t>
  </si>
  <si>
    <t>Příplatek k odvozu za každý další 1 km</t>
  </si>
  <si>
    <t>1128744458</t>
  </si>
  <si>
    <t>109,441*10</t>
  </si>
  <si>
    <t>65</t>
  </si>
  <si>
    <t>979082111R00</t>
  </si>
  <si>
    <t>Vnitrostaveništní doprava suti do 10 m</t>
  </si>
  <si>
    <t>1907326686</t>
  </si>
  <si>
    <t>66</t>
  </si>
  <si>
    <t>979082121R00</t>
  </si>
  <si>
    <t>Příplatek k vnitrost. dopravě suti za dalších 5 m</t>
  </si>
  <si>
    <t>481523740</t>
  </si>
  <si>
    <t>109,441*2</t>
  </si>
  <si>
    <t>67</t>
  </si>
  <si>
    <t>979086112R00</t>
  </si>
  <si>
    <t>Nakládání nebo překládání suti a vybouraných hmot</t>
  </si>
  <si>
    <t>-359286824</t>
  </si>
  <si>
    <t>68</t>
  </si>
  <si>
    <t>979990107R00</t>
  </si>
  <si>
    <t>Poplatek za uložení suti - směs betonu, cihel, dřeva, stavební keramika</t>
  </si>
  <si>
    <t>-734239344</t>
  </si>
  <si>
    <t>69</t>
  </si>
  <si>
    <t>979990181R00</t>
  </si>
  <si>
    <t>Poplatek za uložení suti - PVC podlahová krytina,</t>
  </si>
  <si>
    <t>1869571351</t>
  </si>
  <si>
    <t>711</t>
  </si>
  <si>
    <t>Izolace proti vodě</t>
  </si>
  <si>
    <t>70</t>
  </si>
  <si>
    <t>711111001RZ1</t>
  </si>
  <si>
    <t>Izolace proti vlhkosti vodor. nátěr ALP za studena</t>
  </si>
  <si>
    <t>2011347771</t>
  </si>
  <si>
    <t>1x nátěr - včetně dodávky penetračního laku ALP</t>
  </si>
  <si>
    <t>83,8*0,6</t>
  </si>
  <si>
    <t>33*1</t>
  </si>
  <si>
    <t>71</t>
  </si>
  <si>
    <t>711141559RY1</t>
  </si>
  <si>
    <t>Izolace proti vlhk. vodorovná pásy přitavením</t>
  </si>
  <si>
    <t>-1659606789</t>
  </si>
  <si>
    <t>72</t>
  </si>
  <si>
    <t>998711102R00</t>
  </si>
  <si>
    <t>Přesun hmot pro izolace proti vodě, výšky do 12 m</t>
  </si>
  <si>
    <t>-1576365538</t>
  </si>
  <si>
    <t>766</t>
  </si>
  <si>
    <t>Konstrukce truhlářské</t>
  </si>
  <si>
    <t>73</t>
  </si>
  <si>
    <t>M</t>
  </si>
  <si>
    <t>54914594</t>
  </si>
  <si>
    <t xml:space="preserve">Kliky se štítem dveř  FAB/90 Cr</t>
  </si>
  <si>
    <t>109014734</t>
  </si>
  <si>
    <t>P</t>
  </si>
  <si>
    <t>Poznámka k položce:_x000d_
kompletní štít s klikou, upevnění svorníky skrz dveře(ne vrut)</t>
  </si>
  <si>
    <t>74</t>
  </si>
  <si>
    <t>54914594R001</t>
  </si>
  <si>
    <t xml:space="preserve">Kliky se štítem dveř  wc klička /90 Cr</t>
  </si>
  <si>
    <t>1432463343</t>
  </si>
  <si>
    <t>75</t>
  </si>
  <si>
    <t>54914594R002</t>
  </si>
  <si>
    <t>zámek - vložka FAB + 3x klíč, včetně montáže</t>
  </si>
  <si>
    <t>1816383832</t>
  </si>
  <si>
    <t>76</t>
  </si>
  <si>
    <t>61160103</t>
  </si>
  <si>
    <t xml:space="preserve">Dveře vnitřní 1 kř. 60-80x197 cm,  PRUM STANDARD, CPL laminát s vyšší mech. odolností, zaoblené hrany dveří, výplň RST,</t>
  </si>
  <si>
    <t>1016755091</t>
  </si>
  <si>
    <t>77</t>
  </si>
  <si>
    <t>61160104</t>
  </si>
  <si>
    <t xml:space="preserve">Dveře vnitřní 1 kř. 90x197 cm,  PRUM STANDARD, CPL laminát s vyšší mech. odolností, zaoblené hrany dveří, výplň RST,</t>
  </si>
  <si>
    <t>1290537551</t>
  </si>
  <si>
    <t>78</t>
  </si>
  <si>
    <t>766. 1</t>
  </si>
  <si>
    <t>Dod + mont dveřní mřížka 522 x 225 mm, oboustranně</t>
  </si>
  <si>
    <t>pár</t>
  </si>
  <si>
    <t>-419333060</t>
  </si>
  <si>
    <t>79</t>
  </si>
  <si>
    <t>766. 2</t>
  </si>
  <si>
    <t>Demont a zpětná montáž nábytku</t>
  </si>
  <si>
    <t>soubor</t>
  </si>
  <si>
    <t>1127381119</t>
  </si>
  <si>
    <t>Poznámka k položce:_x000d_
vystěhování, nastěhování</t>
  </si>
  <si>
    <t>80</t>
  </si>
  <si>
    <t>766661112R00</t>
  </si>
  <si>
    <t>Montáž dveří do zárubně,otevíravých 1kř.do 0,8 m</t>
  </si>
  <si>
    <t>994040016</t>
  </si>
  <si>
    <t>81</t>
  </si>
  <si>
    <t>766661122R00</t>
  </si>
  <si>
    <t>Montáž dveří do zárubně,otevíravých 1kř.nad 0,8 m</t>
  </si>
  <si>
    <t>1513078134</t>
  </si>
  <si>
    <t>82</t>
  </si>
  <si>
    <t>766670021R00</t>
  </si>
  <si>
    <t>Montáž kliky a štítku</t>
  </si>
  <si>
    <t>-2105542161</t>
  </si>
  <si>
    <t>83</t>
  </si>
  <si>
    <t>998766102R00</t>
  </si>
  <si>
    <t>Přesun hmot pro truhlářské konstr., výšky do 12 m</t>
  </si>
  <si>
    <t>608452923</t>
  </si>
  <si>
    <t>767</t>
  </si>
  <si>
    <t>Konstrukce doplňkové stavební (zámečnické)</t>
  </si>
  <si>
    <t>84</t>
  </si>
  <si>
    <t>54917035</t>
  </si>
  <si>
    <t xml:space="preserve">Zavírač dveří hydraulický K 204  č.12  stříbrná</t>
  </si>
  <si>
    <t>-652453316</t>
  </si>
  <si>
    <t>85</t>
  </si>
  <si>
    <t>767122812R00</t>
  </si>
  <si>
    <t>Demontáž stěn s drátěnou sítí svařovaných</t>
  </si>
  <si>
    <t>1596397188</t>
  </si>
  <si>
    <t>(4,3*5+11,2+2,3*5)*2,65</t>
  </si>
  <si>
    <t>(4,3*7+15,6+2,3*6)*2,65</t>
  </si>
  <si>
    <t>86</t>
  </si>
  <si>
    <t>767649191R00</t>
  </si>
  <si>
    <t>Montáž doplňků dveří, samozavírače hydraulického</t>
  </si>
  <si>
    <t>167826820</t>
  </si>
  <si>
    <t>87</t>
  </si>
  <si>
    <t>998767102R00</t>
  </si>
  <si>
    <t>Přesun hmot pro zámečnické konstr., výšky do 12 m</t>
  </si>
  <si>
    <t>-590096857</t>
  </si>
  <si>
    <t>771</t>
  </si>
  <si>
    <t>Podlahy z dlaždic</t>
  </si>
  <si>
    <t>88</t>
  </si>
  <si>
    <t>5537000211</t>
  </si>
  <si>
    <t xml:space="preserve">Lišta přechodová Al  vrtaná l=93 cm stříbro</t>
  </si>
  <si>
    <t>1879763649</t>
  </si>
  <si>
    <t>89</t>
  </si>
  <si>
    <t>5976. 1</t>
  </si>
  <si>
    <t xml:space="preserve">Dlažba Rako Extra 300x300 mm,  černá</t>
  </si>
  <si>
    <t>-839558936</t>
  </si>
  <si>
    <t>40"1.PP</t>
  </si>
  <si>
    <t>20,06+41,3"1.NP</t>
  </si>
  <si>
    <t>40,12"2.NP</t>
  </si>
  <si>
    <t>40,12"3.NP</t>
  </si>
  <si>
    <t>90</t>
  </si>
  <si>
    <t>771101210R00</t>
  </si>
  <si>
    <t>Penetrace podkladu pod dlažby</t>
  </si>
  <si>
    <t>-1817072783</t>
  </si>
  <si>
    <t>91</t>
  </si>
  <si>
    <t>771111122R00</t>
  </si>
  <si>
    <t>Montáž podlahových lišt přechodových</t>
  </si>
  <si>
    <t>-1340364682</t>
  </si>
  <si>
    <t>0,8+0,9</t>
  </si>
  <si>
    <t>0,8*3+0,7</t>
  </si>
  <si>
    <t>0,8*2+0,7</t>
  </si>
  <si>
    <t>92</t>
  </si>
  <si>
    <t>771275511R00</t>
  </si>
  <si>
    <t>Montáž keram.dlaždic a schodovek na stupnice,TM</t>
  </si>
  <si>
    <t>-1269129015</t>
  </si>
  <si>
    <t>2,25*2</t>
  </si>
  <si>
    <t>93</t>
  </si>
  <si>
    <t>771275521R00</t>
  </si>
  <si>
    <t>Montáž keramických dlaždic na podstupnice, TM</t>
  </si>
  <si>
    <t>-1497290512</t>
  </si>
  <si>
    <t>771475014R00</t>
  </si>
  <si>
    <t>Obklad soklíků keram.rovných, tmel,výška 10 cm</t>
  </si>
  <si>
    <t>-1397685291</t>
  </si>
  <si>
    <t>(5,45+6,3)*2-0,8</t>
  </si>
  <si>
    <t>771479001R00</t>
  </si>
  <si>
    <t>Řezání dlaždic keramických pro soklíky</t>
  </si>
  <si>
    <t>1854982350</t>
  </si>
  <si>
    <t>771475034R00</t>
  </si>
  <si>
    <t>Obklad soklíků keram.stupňov., tmel,20x10 H 10 cm</t>
  </si>
  <si>
    <t>1721631836</t>
  </si>
  <si>
    <t>(0,3+0,15)*3</t>
  </si>
  <si>
    <t>97</t>
  </si>
  <si>
    <t>771575109R00</t>
  </si>
  <si>
    <t>Montáž podlah keram.,hladké, tmel, 30x30 cm</t>
  </si>
  <si>
    <t>-1292792224</t>
  </si>
  <si>
    <t>31,7</t>
  </si>
  <si>
    <t>3,48</t>
  </si>
  <si>
    <t>8,18+10,3+8,14+11,1+3,55+4,45+9,56</t>
  </si>
  <si>
    <t>8,18+11,5+3,52+3,74+9,8</t>
  </si>
  <si>
    <t>8,14+11,1+3,55+4,45+9,56</t>
  </si>
  <si>
    <t>98</t>
  </si>
  <si>
    <t>771578011R00</t>
  </si>
  <si>
    <t>Spára podlaha - stěna, silikonem</t>
  </si>
  <si>
    <t>1475803107</t>
  </si>
  <si>
    <t>(2,4+1,1)*2-0,8+4*2</t>
  </si>
  <si>
    <t>(2,85+2,9)*2-0,8*2+5*2</t>
  </si>
  <si>
    <t>(1,55+1,9)*2-0,8-0,7-0,6*2+4*2</t>
  </si>
  <si>
    <t>(2,85+1,6)*2-0,7</t>
  </si>
  <si>
    <t>((1,2+0,9)*2-0,6)*2+4*2*2</t>
  </si>
  <si>
    <t>(3,125+3,6)*2-0,8-0,6*2+6*2</t>
  </si>
  <si>
    <t>((1,29+0,85)*2-0,6)*2+4*2*2</t>
  </si>
  <si>
    <t>(1,245+2,9)*2-0,7+5*2</t>
  </si>
  <si>
    <t>(1,53+2,9)*2-0,8*2+4*2</t>
  </si>
  <si>
    <t>(2,65+3,6)*2-0,8-0,7+5*2</t>
  </si>
  <si>
    <t>(0,9+1,798)*2-0,7+4*2</t>
  </si>
  <si>
    <t>(3,125+3,6)*2-0,8-0,6*2+7*2</t>
  </si>
  <si>
    <t>(1,65+1,9)*2-0,8-0,7*2+4*2</t>
  </si>
  <si>
    <t>(0,9+1,9)*2-0,7+4*2</t>
  </si>
  <si>
    <t>(2,65+1,6)*2-0,7+4*2</t>
  </si>
  <si>
    <t>1,6</t>
  </si>
  <si>
    <t>7*1,6+3*0,6</t>
  </si>
  <si>
    <t>11*1,6</t>
  </si>
  <si>
    <t>14*1,6</t>
  </si>
  <si>
    <t>771579791R00</t>
  </si>
  <si>
    <t>Příplatek za plochu podlah keram. do 5 m2 jednotl.</t>
  </si>
  <si>
    <t>-846473761</t>
  </si>
  <si>
    <t>10,3+3,55+4,45+(1,2*0,9)*2+(1,29*0,85)*2+(0,9*1,8)</t>
  </si>
  <si>
    <t>3,52+3,74+(1,29*0,85)*2+(0,9*1,9)</t>
  </si>
  <si>
    <t>3,55+4,45+(1,29*0,85)*2+(0,9*1,798)</t>
  </si>
  <si>
    <t>100</t>
  </si>
  <si>
    <t>998771102R00</t>
  </si>
  <si>
    <t>Přesun hmot pro podlahy z dlaždic, výšky do 12 m</t>
  </si>
  <si>
    <t>-1644639657</t>
  </si>
  <si>
    <t>776</t>
  </si>
  <si>
    <t>Podlahy povlakové</t>
  </si>
  <si>
    <t>101</t>
  </si>
  <si>
    <t>776101101R00</t>
  </si>
  <si>
    <t>Vysávání podlah prům.vysavačem pod povlak.podlahy</t>
  </si>
  <si>
    <t>1787423299</t>
  </si>
  <si>
    <t>37,1+20,7+18,7</t>
  </si>
  <si>
    <t>18,6</t>
  </si>
  <si>
    <t>102</t>
  </si>
  <si>
    <t>776401800R00</t>
  </si>
  <si>
    <t>Demontáž soklíků nebo lišt, pryžových nebo z PVC</t>
  </si>
  <si>
    <t>125072093</t>
  </si>
  <si>
    <t>(5,625+6,6)*2-0,8</t>
  </si>
  <si>
    <t>(3,15+6,6)*2-0,8*2</t>
  </si>
  <si>
    <t>(2,85+6,6)*2-0,8</t>
  </si>
  <si>
    <t>(2,85+6,6)*2-0,8*2</t>
  </si>
  <si>
    <t>103</t>
  </si>
  <si>
    <t>776421100RU1</t>
  </si>
  <si>
    <t>Lepení podlahových soklíků z PVC a vinylu</t>
  </si>
  <si>
    <t>399132277</t>
  </si>
  <si>
    <t>včetně dodávky soklíku PVC</t>
  </si>
  <si>
    <t>(5,625+6,75)*2-0,8</t>
  </si>
  <si>
    <t>(3,15+6,75)*2-0,8*2</t>
  </si>
  <si>
    <t>(2,85+6,75)*2-0,8</t>
  </si>
  <si>
    <t>104</t>
  </si>
  <si>
    <t>776511810RT3</t>
  </si>
  <si>
    <t>Odstranění PVC a koberců lepených bez podložky</t>
  </si>
  <si>
    <t>894302895</t>
  </si>
  <si>
    <t>z ploch do 10 m2</t>
  </si>
  <si>
    <t>105</t>
  </si>
  <si>
    <t>776521200RV2</t>
  </si>
  <si>
    <t>Lepení povlakových podlah z dílců PVC a CV (vinyl)</t>
  </si>
  <si>
    <t>522387427</t>
  </si>
  <si>
    <t>včetně vinylové podlahoviny tl. 2,5 mm</t>
  </si>
  <si>
    <t>106</t>
  </si>
  <si>
    <t>998776102R00</t>
  </si>
  <si>
    <t>Přesun hmot pro podlahy povlakové, výšky do 12 m</t>
  </si>
  <si>
    <t>872962048</t>
  </si>
  <si>
    <t>777</t>
  </si>
  <si>
    <t>Podlahy ze syntetických hmot</t>
  </si>
  <si>
    <t>107</t>
  </si>
  <si>
    <t>777553010R00</t>
  </si>
  <si>
    <t>Penetrace savého podkladu disperzí</t>
  </si>
  <si>
    <t>-1559253677</t>
  </si>
  <si>
    <t>108</t>
  </si>
  <si>
    <t>777553210R00</t>
  </si>
  <si>
    <t xml:space="preserve">Vyrovnání podlah, samonivel. hmota  tl. 2mm</t>
  </si>
  <si>
    <t>-973904597</t>
  </si>
  <si>
    <t>109</t>
  </si>
  <si>
    <t>998777102R00</t>
  </si>
  <si>
    <t>Přesun hmot pro podlahy syntetické, výšky do 12 m</t>
  </si>
  <si>
    <t>-2082085750</t>
  </si>
  <si>
    <t>781</t>
  </si>
  <si>
    <t>Obklady (keramické)</t>
  </si>
  <si>
    <t>110</t>
  </si>
  <si>
    <t>5978. 2</t>
  </si>
  <si>
    <t xml:space="preserve">Obklad Rako Blend 20x60 cm,  šedá</t>
  </si>
  <si>
    <t>-1220102705</t>
  </si>
  <si>
    <t>14,04</t>
  </si>
  <si>
    <t>57,24+118,8</t>
  </si>
  <si>
    <t>116,64</t>
  </si>
  <si>
    <t>111</t>
  </si>
  <si>
    <t>5978. 3</t>
  </si>
  <si>
    <t xml:space="preserve">Obklad Rako Blend 20x60 cm,  modrá</t>
  </si>
  <si>
    <t>-1648664495</t>
  </si>
  <si>
    <t>3,24</t>
  </si>
  <si>
    <t>18,36</t>
  </si>
  <si>
    <t>10,8</t>
  </si>
  <si>
    <t>112</t>
  </si>
  <si>
    <t>5978. 4</t>
  </si>
  <si>
    <t xml:space="preserve">Obklad Rako Blend 20x60 cm,  bordó</t>
  </si>
  <si>
    <t>1595532249</t>
  </si>
  <si>
    <t>8,64</t>
  </si>
  <si>
    <t>6,48</t>
  </si>
  <si>
    <t>113</t>
  </si>
  <si>
    <t>781310121R00</t>
  </si>
  <si>
    <t>Obkládání ostění do tmele šířky do 300 mm</t>
  </si>
  <si>
    <t>1219409827</t>
  </si>
  <si>
    <t>0,5+0,5</t>
  </si>
  <si>
    <t>1,1+1,1</t>
  </si>
  <si>
    <t>114</t>
  </si>
  <si>
    <t>781320121R00</t>
  </si>
  <si>
    <t>Obkládání parapetů do tmele šířky do 300 mm</t>
  </si>
  <si>
    <t>722323665</t>
  </si>
  <si>
    <t>1,5</t>
  </si>
  <si>
    <t>2,4</t>
  </si>
  <si>
    <t>115</t>
  </si>
  <si>
    <t>781475114R00</t>
  </si>
  <si>
    <t>Obklad vnitřní stěn keramický, do tmele, 20x20 cm</t>
  </si>
  <si>
    <t>-26984830</t>
  </si>
  <si>
    <t>(0,3+1,3)*1,6</t>
  </si>
  <si>
    <t>(0,3+0,25+1,4)*0,6</t>
  </si>
  <si>
    <t>(0,3+0,25+1,2)*1,6</t>
  </si>
  <si>
    <t>(0,3+1,0)*1,6</t>
  </si>
  <si>
    <t>(0,3+0,85+0,3)*1,6</t>
  </si>
  <si>
    <t>(0,6+1,8)*0,6</t>
  </si>
  <si>
    <t>(0,3+0,2+1,8)*0,6</t>
  </si>
  <si>
    <t>(0,3+1,2)*1,6</t>
  </si>
  <si>
    <t>1,2*1,6</t>
  </si>
  <si>
    <t>(0,25+1,2)*1,6</t>
  </si>
  <si>
    <t>(0,5+1,2)*1,6</t>
  </si>
  <si>
    <t>(0,2+1,2)*1,6</t>
  </si>
  <si>
    <t>(0,4+1,2)*1,6</t>
  </si>
  <si>
    <t>(0,35+0,9+0,35)*1,6</t>
  </si>
  <si>
    <t>116</t>
  </si>
  <si>
    <t>781475120R00</t>
  </si>
  <si>
    <t>Obklad vnitřní stěn keramický, do tmele, 30x60 cm</t>
  </si>
  <si>
    <t>-1084597336</t>
  </si>
  <si>
    <t>(2,4+1,1)*2*2-0,8*2</t>
  </si>
  <si>
    <t>(2,85+2,9)*2*2-0,8*2*2</t>
  </si>
  <si>
    <t>(1,55+1,9)*2*2-0,8*2-0,7*2-0,6*2*2</t>
  </si>
  <si>
    <t>(2,85+1,6)*2*2-0,7*2-1,5*0,5</t>
  </si>
  <si>
    <t>((1,2+0,9)*2*2-0,6*2)*2</t>
  </si>
  <si>
    <t>(3,125+3,6)*2*2-0,8*2-0,6*2*2-1,5*0,5</t>
  </si>
  <si>
    <t>((1,29+0,85)*2*2-0,6*2)*2</t>
  </si>
  <si>
    <t>(1,245+2,9)*2*2-0,7*2</t>
  </si>
  <si>
    <t>(1,53+2,9)*2*2-0,8*2*2</t>
  </si>
  <si>
    <t>(2,65+3,6)*2*2-0,8*2-0,7*2-2,1*1,1</t>
  </si>
  <si>
    <t>(0,9+1,798)*2*2-0,7*2</t>
  </si>
  <si>
    <t>(3,125+3,6)*2*2-0,8*2-0,6*2*2-2,1*1,1</t>
  </si>
  <si>
    <t>(1,65+1,9)*2*2-0,8*2-0,7*2*2</t>
  </si>
  <si>
    <t>(0,9+1,9)*2*2-0,7*2</t>
  </si>
  <si>
    <t>(2,65+1,6)*2*2-0,7*2-2,1*1,1</t>
  </si>
  <si>
    <t>117</t>
  </si>
  <si>
    <t>781479711R00</t>
  </si>
  <si>
    <t>Příplatek k obkladu stěn keram.,za plochu do 10 m2</t>
  </si>
  <si>
    <t>747604187</t>
  </si>
  <si>
    <t>8,4+14,4+9,392+14,72+9,8+9,8+14,72+9,392</t>
  </si>
  <si>
    <t>781497132RS4</t>
  </si>
  <si>
    <t>Lišta nerezová rohová k obkladům</t>
  </si>
  <si>
    <t>154362116</t>
  </si>
  <si>
    <t>profil IL, pro tloušťku obkladu 10 mm</t>
  </si>
  <si>
    <t>0,8+0,15+1,5</t>
  </si>
  <si>
    <t>(0,9*2+1,6)+(0,85*2+1,7)+1,1+0,9</t>
  </si>
  <si>
    <t>(0,85*2+1,7)+1,1+(0,9+1,6)</t>
  </si>
  <si>
    <t>0,5+1,5+0,5</t>
  </si>
  <si>
    <t>1,1+2,4+1,1</t>
  </si>
  <si>
    <t>119</t>
  </si>
  <si>
    <t>998781102R00</t>
  </si>
  <si>
    <t>Přesun hmot pro obklady keramické, výšky do 12 m</t>
  </si>
  <si>
    <t>1696911849</t>
  </si>
  <si>
    <t>783</t>
  </si>
  <si>
    <t>Nátěry</t>
  </si>
  <si>
    <t>120</t>
  </si>
  <si>
    <t>783221900R00</t>
  </si>
  <si>
    <t>Údržba, nátěr syntetický kov. konstr. jednonásobný</t>
  </si>
  <si>
    <t>-1618427899</t>
  </si>
  <si>
    <t>(4,5*2+1,6*2)*1,1</t>
  </si>
  <si>
    <t>121</t>
  </si>
  <si>
    <t>783222120T00</t>
  </si>
  <si>
    <t>Provedení syntetického nátěru kovových zárubní pl. do 2,5 m2</t>
  </si>
  <si>
    <t>-1891486637</t>
  </si>
  <si>
    <t>784</t>
  </si>
  <si>
    <t>Malby</t>
  </si>
  <si>
    <t>122</t>
  </si>
  <si>
    <t>784181201R00</t>
  </si>
  <si>
    <t>Penetrace podkladu nátěrem Keim-Spezial-Fixativ,1x</t>
  </si>
  <si>
    <t>1102568443</t>
  </si>
  <si>
    <t>123</t>
  </si>
  <si>
    <t>784185122R00</t>
  </si>
  <si>
    <t>Malba Keim-Biosil, barva, bez penetrace, 2x</t>
  </si>
  <si>
    <t>-780718182</t>
  </si>
  <si>
    <t>(8,625+6,6)*2*1,5-0,8*1,5-2,4*0,6*3</t>
  </si>
  <si>
    <t>(3+6,6)*2*1,5-0,8*1,5-2,4*0,6</t>
  </si>
  <si>
    <t>(5,925+6,6)*2*1,5-0,8*1,5-2,4*0,6*2</t>
  </si>
  <si>
    <t>(2,55+6,6)*2*1,5-1,65*1,5</t>
  </si>
  <si>
    <t>(13,65+6,6)*2*1,5-0,8*1,5*2-2,4*0,6*4</t>
  </si>
  <si>
    <t>(17,5+6,4)*2*1,5-1,65*1,5*5+(0,45*4)*1,5</t>
  </si>
  <si>
    <t>(5,95+3)*2*1,5-1,65*1,5-0,8*1,5*2-0,7*1,5</t>
  </si>
  <si>
    <t>(35,65+3)*2*1,5-0,8*1,5*11-1,65*1,5+(0,3*1,5)*14</t>
  </si>
  <si>
    <t>(11,85+6,6)*2*1,5-0,8*1,5*2-2,4*0,6*4</t>
  </si>
  <si>
    <t>(5,55+6,6)*2*1,5-0,8*1,5-2,4*0,6*2</t>
  </si>
  <si>
    <t>(11,625+6,6)*2*1,5-0,8*1,5-2,4*0,6*4</t>
  </si>
  <si>
    <t>(8,85+6,6)*2*1,5-0,8*1,5*2-2,4*0,6*3</t>
  </si>
  <si>
    <t>(8,625+6,6)*2*1,5-0,8*1,5*2-2,4*0,6*3</t>
  </si>
  <si>
    <t>(10,5+6,6)*2*1,5-0,8*1,5*2-2,4*0,6*3</t>
  </si>
  <si>
    <t>(11,925+6,6)*2*1,5-0,8*1,5-2,4*0,6*4</t>
  </si>
  <si>
    <t>(8,681+6,6)*2*1,5-0,8*1,5*2-2,4*0,6*3</t>
  </si>
  <si>
    <t>(8,775+6,6)*2*1,5-0,8*1,5*2-2,4*0,6*3</t>
  </si>
  <si>
    <t>(8,925+6,6)*2*1,5-0,8*1,5*2-2,4*0,6*3</t>
  </si>
  <si>
    <t>124</t>
  </si>
  <si>
    <t>784442001RT1</t>
  </si>
  <si>
    <t>Malba disperzní interiér.,výška do 3,8 m</t>
  </si>
  <si>
    <t>520875123</t>
  </si>
  <si>
    <t>787</t>
  </si>
  <si>
    <t>Zasklívání</t>
  </si>
  <si>
    <t>125</t>
  </si>
  <si>
    <t>63465124</t>
  </si>
  <si>
    <t>Zrcadlo nemontované čiré tl. 4 mm</t>
  </si>
  <si>
    <t>1410485440</t>
  </si>
  <si>
    <t>10,8+16,74</t>
  </si>
  <si>
    <t>126</t>
  </si>
  <si>
    <t>787911111R00</t>
  </si>
  <si>
    <t>Montáž zrcadla na stěnu, na lepidlo, pl. do 2 m2</t>
  </si>
  <si>
    <t>-195175795</t>
  </si>
  <si>
    <t>(0,6*0,6)*7</t>
  </si>
  <si>
    <t>(0,6*0,6)*11</t>
  </si>
  <si>
    <t>127</t>
  </si>
  <si>
    <t>787911112R00</t>
  </si>
  <si>
    <t>Montáž zrcadla na stěnu, na lepidlo, pl. do 5 m2</t>
  </si>
  <si>
    <t>-2027386183</t>
  </si>
  <si>
    <t>2,6*0,9*2+1,6*0,9+1,8*0,9</t>
  </si>
  <si>
    <t>2,6*0,9+1,6*0,9*2</t>
  </si>
  <si>
    <t>2,6*0,9+1,6*0,9</t>
  </si>
  <si>
    <t>128</t>
  </si>
  <si>
    <t>998787102R00</t>
  </si>
  <si>
    <t>Přesun hmot pro zasklívání, výšky do 12 m</t>
  </si>
  <si>
    <t>1499048272</t>
  </si>
  <si>
    <t>D.1.4.1 - vodovod, kanalizace</t>
  </si>
  <si>
    <t>HSV - Práce a dodávky HSV</t>
  </si>
  <si>
    <t xml:space="preserve">    1 - Zemní práce</t>
  </si>
  <si>
    <t xml:space="preserve">    4 - Vodorovné konstrukce</t>
  </si>
  <si>
    <t xml:space="preserve">    8 - Trubní vedení</t>
  </si>
  <si>
    <t xml:space="preserve">    9 - Ostatní konstrukce a práce, bourání</t>
  </si>
  <si>
    <t xml:space="preserve">    997 - Přesun sutě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</si>
  <si>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</si>
  <si>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</si>
  <si>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</si>
  <si>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</si>
  <si>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</si>
  <si>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>HSV</t>
  </si>
  <si>
    <t>Práce a dodávky HSV</t>
  </si>
  <si>
    <t>Zemní práce</t>
  </si>
  <si>
    <t>132201201</t>
  </si>
  <si>
    <t>Hloubení rýh š do 2000 mm v hornině tř. 3 objemu do 100 m3</t>
  </si>
  <si>
    <t>-138828622</t>
  </si>
  <si>
    <t>10*0,9*4</t>
  </si>
  <si>
    <t>2*0,9*4</t>
  </si>
  <si>
    <t>132201401</t>
  </si>
  <si>
    <t>Hloubená vykopávka pod základy v hornině tř. 3</t>
  </si>
  <si>
    <t>-1019483130</t>
  </si>
  <si>
    <t>139711101</t>
  </si>
  <si>
    <t>Vykopávky v uzavřených prostorách v hornině tř. 1 až 4</t>
  </si>
  <si>
    <t>683687345</t>
  </si>
  <si>
    <t>33*1,0*0,6</t>
  </si>
  <si>
    <t>64*0,6*1,4</t>
  </si>
  <si>
    <t>4,8*0,6*1,2</t>
  </si>
  <si>
    <t>151811133</t>
  </si>
  <si>
    <t>Osazení pažicího boxu hl výkopu do 4 m š do 5 m</t>
  </si>
  <si>
    <t>-1704462234</t>
  </si>
  <si>
    <t>10*4*2</t>
  </si>
  <si>
    <t>2*4*2</t>
  </si>
  <si>
    <t>151811233</t>
  </si>
  <si>
    <t>Odstranění pažicího boxu hl výkopu do 4 m š do 5 m</t>
  </si>
  <si>
    <t>-1995546212</t>
  </si>
  <si>
    <t>161101102</t>
  </si>
  <si>
    <t>Svislé přemístění výkopku z horniny tř. 1 až 4 hl výkopu do 4 m</t>
  </si>
  <si>
    <t>603989233</t>
  </si>
  <si>
    <t>162201211</t>
  </si>
  <si>
    <t>Vodorovné přemístění výkopku z horniny tř. 1 až 4 stavebním kolečkem do 10 m</t>
  </si>
  <si>
    <t>460520313</t>
  </si>
  <si>
    <t>162701105</t>
  </si>
  <si>
    <t>Vodorovné přemístění do 10000 m výkopku/sypaniny z horniny tř. 1 až 4</t>
  </si>
  <si>
    <t>-1104199686</t>
  </si>
  <si>
    <t>171201211</t>
  </si>
  <si>
    <t>Poplatek za uložení stavebního odpadu - zeminy a kameniva na skládce</t>
  </si>
  <si>
    <t>1994431566</t>
  </si>
  <si>
    <t>174101101</t>
  </si>
  <si>
    <t>Zásyp jam, šachet rýh nebo kolem objektů sypaninou se zhutněním</t>
  </si>
  <si>
    <t>703020368</t>
  </si>
  <si>
    <t>1,1*2,1*2,5"zásyp po rozdělovači kyselin</t>
  </si>
  <si>
    <t>10*0,9*3,4</t>
  </si>
  <si>
    <t>2*0,9*3,4</t>
  </si>
  <si>
    <t>174101102</t>
  </si>
  <si>
    <t>Zásyp v uzavřených prostorech sypaninou se zhutněním</t>
  </si>
  <si>
    <t>-625227536</t>
  </si>
  <si>
    <t>33*0,4*0,6</t>
  </si>
  <si>
    <t>64*0,6*0,6</t>
  </si>
  <si>
    <t>4,8*0,6*0,7</t>
  </si>
  <si>
    <t>175111101</t>
  </si>
  <si>
    <t>Obsypání potrubí ručně sypaninou bez prohození sítem, uloženou do 3 m</t>
  </si>
  <si>
    <t>-204290676</t>
  </si>
  <si>
    <t>1,5*0,9*0,5</t>
  </si>
  <si>
    <t>10*0,9*0,5</t>
  </si>
  <si>
    <t>33*0,5*0,6</t>
  </si>
  <si>
    <t>64*0,6*0,5</t>
  </si>
  <si>
    <t>4,8*0,6*0,3</t>
  </si>
  <si>
    <t>58337331</t>
  </si>
  <si>
    <t>štěrkopísek frakce 0/22</t>
  </si>
  <si>
    <t>-1760536282</t>
  </si>
  <si>
    <t>Vodorovné konstrukce</t>
  </si>
  <si>
    <t>451573111</t>
  </si>
  <si>
    <t>Lože pod potrubí otevřený výkop ze štěrkopísku</t>
  </si>
  <si>
    <t>1785731125</t>
  </si>
  <si>
    <t>10*0,9*0,1</t>
  </si>
  <si>
    <t>1,5*0,9*0,1</t>
  </si>
  <si>
    <t>33*0,1*0,6</t>
  </si>
  <si>
    <t>64*0,6*0,1</t>
  </si>
  <si>
    <t>4,8*0,6*0,1</t>
  </si>
  <si>
    <t>Trubní vedení</t>
  </si>
  <si>
    <t>871211211</t>
  </si>
  <si>
    <t>Montáž potrubí z PE100 SDR 11 otevřený výkop svařovaných elektrotvarovkou D 63 x 5,8 mm</t>
  </si>
  <si>
    <t>-1936196311</t>
  </si>
  <si>
    <t>28613598</t>
  </si>
  <si>
    <t>potrubí dvouvrstvé PE100 s 10% signalizační vrstvou SDR 11 63x5,8 dl 12m</t>
  </si>
  <si>
    <t>29763345</t>
  </si>
  <si>
    <t>871310310</t>
  </si>
  <si>
    <t>Montáž kanalizačního potrubí hladkého plnostěnného SN 10 z polypropylenu DN 150</t>
  </si>
  <si>
    <t>-1622107607</t>
  </si>
  <si>
    <t>28611197</t>
  </si>
  <si>
    <t>trubka kanalizační PPKGEM 160x4,9x2000 mm SN10</t>
  </si>
  <si>
    <t>1523985303</t>
  </si>
  <si>
    <t>871350310</t>
  </si>
  <si>
    <t>Montáž kanalizačního potrubí hladkého plnostěnného SN 10 z polypropylenu DN 200</t>
  </si>
  <si>
    <t>-841520480</t>
  </si>
  <si>
    <t>28611201</t>
  </si>
  <si>
    <t>trubka kanalizační PPKGEM 200x6,2x2000 mm SN10</t>
  </si>
  <si>
    <t>1574566912</t>
  </si>
  <si>
    <t>877211101</t>
  </si>
  <si>
    <t>Montáž elektrospojek na vodovodním potrubí z PE trub d 63</t>
  </si>
  <si>
    <t>-392277795</t>
  </si>
  <si>
    <t>28653083</t>
  </si>
  <si>
    <t>vložka přechodová PE/mosaz pro vodovodní potrubí PN 16 plyn PN 10 vnější závit 63-2"</t>
  </si>
  <si>
    <t>176778368</t>
  </si>
  <si>
    <t>891241112vl1</t>
  </si>
  <si>
    <t xml:space="preserve">Montáž vodovodních spojek WAGA </t>
  </si>
  <si>
    <t>-768336996</t>
  </si>
  <si>
    <t>42221303VL1</t>
  </si>
  <si>
    <t xml:space="preserve">WAGA spojka  MULTI/JOINT jištěná proti tahu pro potrubí LT DN80/ PE d63</t>
  </si>
  <si>
    <t>1626389886</t>
  </si>
  <si>
    <t>894812315.WVN</t>
  </si>
  <si>
    <t>Revizní a čistící šachta TEGRA z PP typ DN 600/200 šachtové dno průtočné</t>
  </si>
  <si>
    <t>1046201602</t>
  </si>
  <si>
    <t>894812334.WVN</t>
  </si>
  <si>
    <t>Revizní a čistící šachta TEGRA z PP DN 600 šachtová roura korugovaná světlé hloubky 4000 mm</t>
  </si>
  <si>
    <t>2079782964</t>
  </si>
  <si>
    <t>894812339</t>
  </si>
  <si>
    <t>Příplatek k rourám revizní a čistící šachty z PP DN 600 za uříznutí šachtové roury</t>
  </si>
  <si>
    <t>761106832</t>
  </si>
  <si>
    <t>894812377.WVN</t>
  </si>
  <si>
    <t>Revizní a čistící šachta TEGRA z PP DN 600 poklop litinový do 40 t s teleskopickým adaptérem</t>
  </si>
  <si>
    <t>1089535546</t>
  </si>
  <si>
    <t>899914111vl1</t>
  </si>
  <si>
    <t>Montáž PE chráničky</t>
  </si>
  <si>
    <t>-320101475</t>
  </si>
  <si>
    <t>Poznámka k položce:_x000d_
Včetně zaslepení konců tmelem</t>
  </si>
  <si>
    <t>28613130</t>
  </si>
  <si>
    <t>potrubí vodovodní PE100 PN 10 SDR17 6m 12m 100m 110x6,6mm</t>
  </si>
  <si>
    <t>984066779</t>
  </si>
  <si>
    <t>Ostatní konstrukce a práce, bourání</t>
  </si>
  <si>
    <t>961055111</t>
  </si>
  <si>
    <t>Bourání základů ze ŽB</t>
  </si>
  <si>
    <t>2142426638</t>
  </si>
  <si>
    <t>(0,2*2,1*2,5)*2+(0,2*2,5*1,1)*2+(0,2*2,1*1,1)*2" bourání rozdělovače kyselin</t>
  </si>
  <si>
    <t>965042241</t>
  </si>
  <si>
    <t>Bourání podkladů pod dlažby nebo mazanin betonových nebo z litého asfaltu tl přes 100 mm pl pře 4 m2</t>
  </si>
  <si>
    <t>489070491</t>
  </si>
  <si>
    <t>41*0,15"ležatá splašková kanalizace</t>
  </si>
  <si>
    <t>19,2*0,15"ležatá dešťová kanalizace</t>
  </si>
  <si>
    <t>3*0,15"vodovodní přípojka</t>
  </si>
  <si>
    <t>974031132</t>
  </si>
  <si>
    <t>Vysekání rýh ve zdivu cihelném hl do 50 mm š do 70 mm</t>
  </si>
  <si>
    <t>-1717412934</t>
  </si>
  <si>
    <t>974031142</t>
  </si>
  <si>
    <t>Vysekání rýh ve zdivu cihelném hl do 70 mm š do 70 mm</t>
  </si>
  <si>
    <t>1830667388</t>
  </si>
  <si>
    <t>974031143</t>
  </si>
  <si>
    <t>Vysekání rýh ve zdivu cihelném hl do 70 mm š do 100 mm</t>
  </si>
  <si>
    <t>2015668582</t>
  </si>
  <si>
    <t>974031153</t>
  </si>
  <si>
    <t>Vysekání rýh ve zdivu cihelném hl do 100 mm š do 100 mm</t>
  </si>
  <si>
    <t>1920207080</t>
  </si>
  <si>
    <t>974031164</t>
  </si>
  <si>
    <t>Vysekání rýh ve zdivu cihelném hl do 150 mm š do 150 mm</t>
  </si>
  <si>
    <t>-1512300630</t>
  </si>
  <si>
    <t>977311113</t>
  </si>
  <si>
    <t>Řezání stávajících betonových mazanin nevyztužených hl do 150 mm</t>
  </si>
  <si>
    <t>1231137396</t>
  </si>
  <si>
    <t>139"ležatá splašková kanalizace</t>
  </si>
  <si>
    <t>65,5"ležatá dešťová kanalizace</t>
  </si>
  <si>
    <t>10,7"vodovodní přípojka</t>
  </si>
  <si>
    <t>997</t>
  </si>
  <si>
    <t>Přesun sutě</t>
  </si>
  <si>
    <t>997013113</t>
  </si>
  <si>
    <t>Vnitrostaveništní doprava suti a vybouraných hmot pro budovy v do 12 m s použitím mechanizace</t>
  </si>
  <si>
    <t>-852273459</t>
  </si>
  <si>
    <t>997013501</t>
  </si>
  <si>
    <t>Odvoz suti a vybouraných hmot na skládku nebo meziskládku do 1 km se složením</t>
  </si>
  <si>
    <t>22178546</t>
  </si>
  <si>
    <t>997013509</t>
  </si>
  <si>
    <t>Příplatek k odvozu suti a vybouraných hmot na skládku ZKD 1 km přes 1 km</t>
  </si>
  <si>
    <t>-503672854</t>
  </si>
  <si>
    <t>42,791*10 'Přepočtené koeficientem množství</t>
  </si>
  <si>
    <t>997013803</t>
  </si>
  <si>
    <t>Poplatek za uložení na skládce (skládkovné) stavebního odpadu cihelného kód odpadu 170 102</t>
  </si>
  <si>
    <t>-1143045466</t>
  </si>
  <si>
    <t>997013831</t>
  </si>
  <si>
    <t>Poplatek za uložení na skládce (skládkovné) stavebního odpadu směsného kód odpadu 170 904</t>
  </si>
  <si>
    <t>-281476506</t>
  </si>
  <si>
    <t>PSV</t>
  </si>
  <si>
    <t>Práce a dodávky PSV</t>
  </si>
  <si>
    <t>721</t>
  </si>
  <si>
    <t>Zdravotechnika - vnitřní kanalizace</t>
  </si>
  <si>
    <t>721110963</t>
  </si>
  <si>
    <t>Potrubí kameninové propojení potrubí DN 150</t>
  </si>
  <si>
    <t>951240923</t>
  </si>
  <si>
    <t>28611606</t>
  </si>
  <si>
    <t>čistící kus kanalizační HTRE 125</t>
  </si>
  <si>
    <t>171980370</t>
  </si>
  <si>
    <t>28611604vl1</t>
  </si>
  <si>
    <t>čistící kus kanalizační HTRE 70</t>
  </si>
  <si>
    <t>-521118570</t>
  </si>
  <si>
    <t>721110964</t>
  </si>
  <si>
    <t>Potrubí kameninové propojení potrubí DN 200</t>
  </si>
  <si>
    <t>-1584770669</t>
  </si>
  <si>
    <t>721140802</t>
  </si>
  <si>
    <t>Demontáž potrubí litinové do DN 100</t>
  </si>
  <si>
    <t>282784342</t>
  </si>
  <si>
    <t>721140806</t>
  </si>
  <si>
    <t>Demontáž potrubí litinové do DN 200</t>
  </si>
  <si>
    <t>1584272416</t>
  </si>
  <si>
    <t>721171803</t>
  </si>
  <si>
    <t>Demontáž potrubí z PVC do D 75</t>
  </si>
  <si>
    <t>2137306816</t>
  </si>
  <si>
    <t>721171808</t>
  </si>
  <si>
    <t>Demontáž potrubí z PVC do D 114</t>
  </si>
  <si>
    <t>-597958825</t>
  </si>
  <si>
    <t>721173401.OSM</t>
  </si>
  <si>
    <t>Potrubí kanalizační plastové svodné systém KG DN 110</t>
  </si>
  <si>
    <t>937985358</t>
  </si>
  <si>
    <t>721173402.OSM</t>
  </si>
  <si>
    <t>Potrubí kanalizační plastové svodné systém KG DN 125</t>
  </si>
  <si>
    <t>-445982477</t>
  </si>
  <si>
    <t>721173403.OSM</t>
  </si>
  <si>
    <t>Potrubí kanalizační plastové svodné systém KG DN 160</t>
  </si>
  <si>
    <t>664451297</t>
  </si>
  <si>
    <t>721173404.OSM</t>
  </si>
  <si>
    <t>Potrubí kanalizační plastové svodné systém KG DN 200</t>
  </si>
  <si>
    <t>-766809822</t>
  </si>
  <si>
    <t>721174024.OSM</t>
  </si>
  <si>
    <t>Potrubí kanalizační z PP odpadní systém HT DN 70</t>
  </si>
  <si>
    <t>-590620182</t>
  </si>
  <si>
    <t>721174025.OSM</t>
  </si>
  <si>
    <t>Potrubí kanalizační z PP odpadní systém HT DN 100</t>
  </si>
  <si>
    <t>-1008441940</t>
  </si>
  <si>
    <t>721174042.OSM</t>
  </si>
  <si>
    <t>Potrubí kanalizační z PP připojovací systém HT DN 40</t>
  </si>
  <si>
    <t>-987691047</t>
  </si>
  <si>
    <t>721174043.OSM</t>
  </si>
  <si>
    <t>Potrubí kanalizační z PP připojovací systém HT DN 50</t>
  </si>
  <si>
    <t>-952773941</t>
  </si>
  <si>
    <t>721174044.OSM</t>
  </si>
  <si>
    <t>Potrubí kanalizační z PP připojovací systém HT DN 70</t>
  </si>
  <si>
    <t>1543057020</t>
  </si>
  <si>
    <t>721174045.OSM</t>
  </si>
  <si>
    <t>Potrubí kanalizační z PP připojovací systém HT DN 100</t>
  </si>
  <si>
    <t>-2118432797</t>
  </si>
  <si>
    <t>721174045.OSMvl1</t>
  </si>
  <si>
    <t>Potrubí kanalizační z PP připojovací systém HT DN 125</t>
  </si>
  <si>
    <t>687274990</t>
  </si>
  <si>
    <t>721174056.OSM</t>
  </si>
  <si>
    <t>Potrubí kanalizační z PP dešťové systém HT DN 125</t>
  </si>
  <si>
    <t>1595426183</t>
  </si>
  <si>
    <t>721194104</t>
  </si>
  <si>
    <t>Vyvedení a upevnění odpadních výpustek DN 40</t>
  </si>
  <si>
    <t>1579695923</t>
  </si>
  <si>
    <t>721194105</t>
  </si>
  <si>
    <t>Vyvedení a upevnění odpadních výpustek DN 50</t>
  </si>
  <si>
    <t>127949655</t>
  </si>
  <si>
    <t>721194109</t>
  </si>
  <si>
    <t>Vyvedení a upevnění odpadních výpustek DN 100</t>
  </si>
  <si>
    <t>226102738</t>
  </si>
  <si>
    <t>998721102</t>
  </si>
  <si>
    <t>Přesun hmot tonážní pro vnitřní kanalizace v objektech v do 12 m</t>
  </si>
  <si>
    <t>1249048786</t>
  </si>
  <si>
    <t>998721181</t>
  </si>
  <si>
    <t>Příplatek k přesunu hmot tonážní 721 prováděný bez použití mechanizace</t>
  </si>
  <si>
    <t>-1854669830</t>
  </si>
  <si>
    <t>722</t>
  </si>
  <si>
    <t>Zdravotechnika - vnitřní vodovod</t>
  </si>
  <si>
    <t>722130233</t>
  </si>
  <si>
    <t>Potrubí vodovodní ocelové závitové pozinkované svařované běžné DN 25</t>
  </si>
  <si>
    <t>2064224129</t>
  </si>
  <si>
    <t>722130234</t>
  </si>
  <si>
    <t>Potrubí vodovodní ocelové závitové pozinkované svařované běžné DN 32</t>
  </si>
  <si>
    <t>-1092777517</t>
  </si>
  <si>
    <t>722130235</t>
  </si>
  <si>
    <t>Potrubí vodovodní ocelové závitové pozinkované svařované běžné DN 40</t>
  </si>
  <si>
    <t>1140440879</t>
  </si>
  <si>
    <t>722130236</t>
  </si>
  <si>
    <t>Potrubí vodovodní ocelové závitové pozinkované svařované běžné DN 50</t>
  </si>
  <si>
    <t>-503325985</t>
  </si>
  <si>
    <t>722130801</t>
  </si>
  <si>
    <t>Demontáž potrubí ocelové pozinkované závitové do DN 25</t>
  </si>
  <si>
    <t>1966473876</t>
  </si>
  <si>
    <t>722130802</t>
  </si>
  <si>
    <t>Demontáž potrubí ocelové pozinkované závitové do DN 40</t>
  </si>
  <si>
    <t>1526046580</t>
  </si>
  <si>
    <t>722130803</t>
  </si>
  <si>
    <t>Demontáž potrubí ocelové pozinkované závitové do DN 50</t>
  </si>
  <si>
    <t>-871768207</t>
  </si>
  <si>
    <t>722176112</t>
  </si>
  <si>
    <t>Montáž potrubí plastové spojované svary polyfuzně do D 20 mm</t>
  </si>
  <si>
    <t>944530756</t>
  </si>
  <si>
    <t>722176113</t>
  </si>
  <si>
    <t>Montáž potrubí plastové spojované svary polyfuzně do D 25 mm</t>
  </si>
  <si>
    <t>89163127</t>
  </si>
  <si>
    <t>722176114</t>
  </si>
  <si>
    <t>Montáž potrubí plastové spojované svary polyfuzně do D 32 mm</t>
  </si>
  <si>
    <t>-1418050087</t>
  </si>
  <si>
    <t>722176115</t>
  </si>
  <si>
    <t>Montáž potrubí plastové spojované svary polyfuzně do D 40 mm</t>
  </si>
  <si>
    <t>483601781</t>
  </si>
  <si>
    <t>722176116</t>
  </si>
  <si>
    <t>Montáž potrubí plastové spojované svary polyfuzně do D 50 mm</t>
  </si>
  <si>
    <t>-660566613</t>
  </si>
  <si>
    <t>722176117</t>
  </si>
  <si>
    <t>Montáž potrubí plastové spojované svary polyfuzně do D 63 mm</t>
  </si>
  <si>
    <t>-420306025</t>
  </si>
  <si>
    <t>28614101</t>
  </si>
  <si>
    <t>trubka vícevrstvá pro vodu a topení PP-RCT S 3,2 D 20mm</t>
  </si>
  <si>
    <t>-368751005</t>
  </si>
  <si>
    <t>28614102</t>
  </si>
  <si>
    <t>trubka vícevrstvá pro vodu a topení PP-RCT S 3,2 D 25mm</t>
  </si>
  <si>
    <t>-1723953840</t>
  </si>
  <si>
    <t>28614103</t>
  </si>
  <si>
    <t>trubka vícevrstvá pro vodu a topení PP-RCT S 3,2 D 32mm</t>
  </si>
  <si>
    <t>-1340275271</t>
  </si>
  <si>
    <t>28614104</t>
  </si>
  <si>
    <t>trubka vícevrstvá pro vodu a topení PP-RCT S 3,2 D 40mm</t>
  </si>
  <si>
    <t>-237145844</t>
  </si>
  <si>
    <t>28614105</t>
  </si>
  <si>
    <t>trubka vícevrstvá pro vodu a topení PP-RCT S 3,2 D 50mm</t>
  </si>
  <si>
    <t>-829693292</t>
  </si>
  <si>
    <t>28614106</t>
  </si>
  <si>
    <t>trubka vícevrstvá pro vodu a topení PP-RCT S 3,2 D 63mm</t>
  </si>
  <si>
    <t>323349188</t>
  </si>
  <si>
    <t>722181241</t>
  </si>
  <si>
    <t>Ochrana vodovodního potrubí přilepenými termoizolačními trubicemi z PE tl do 20 mm DN do 22 mm</t>
  </si>
  <si>
    <t>353590649</t>
  </si>
  <si>
    <t>722181242</t>
  </si>
  <si>
    <t>Ochrana vodovodního potrubí přilepenými termoizolačními trubicemi z PE tl do 20 mm DN do 45 mm</t>
  </si>
  <si>
    <t>1155760472</t>
  </si>
  <si>
    <t>722181253</t>
  </si>
  <si>
    <t>Ochrana vodovodního potrubí přilepenými termoizolačními trubicemi z PE tl do 25 mm DN do 63 mm</t>
  </si>
  <si>
    <t>733521999</t>
  </si>
  <si>
    <t>722182011</t>
  </si>
  <si>
    <t>Podpůrný žlab pro potrubí D 20</t>
  </si>
  <si>
    <t>-427912021</t>
  </si>
  <si>
    <t>722182012</t>
  </si>
  <si>
    <t>Podpůrný žlab pro potrubí D 25</t>
  </si>
  <si>
    <t>-1891784634</t>
  </si>
  <si>
    <t>722182013</t>
  </si>
  <si>
    <t>Podpůrný žlab pro potrubí D 32</t>
  </si>
  <si>
    <t>1061724502</t>
  </si>
  <si>
    <t>722182014</t>
  </si>
  <si>
    <t>Podpůrný žlab pro potrubí D 40</t>
  </si>
  <si>
    <t>-1503114497</t>
  </si>
  <si>
    <t>722182015</t>
  </si>
  <si>
    <t>Podpůrný žlab pro potrubí D 50</t>
  </si>
  <si>
    <t>-20331380</t>
  </si>
  <si>
    <t>722182016</t>
  </si>
  <si>
    <t>Podpůrný žlab pro potrubí D 63</t>
  </si>
  <si>
    <t>1731225185</t>
  </si>
  <si>
    <t>722232043</t>
  </si>
  <si>
    <t>Kohout kulový přímý G 1/2 PN 42 do 185°C vnitřní závit</t>
  </si>
  <si>
    <t>891479541</t>
  </si>
  <si>
    <t>722232044</t>
  </si>
  <si>
    <t>Kohout kulový přímý G 3/4 PN 42 do 185°C vnitřní závit</t>
  </si>
  <si>
    <t>350081492</t>
  </si>
  <si>
    <t>722232045</t>
  </si>
  <si>
    <t>Kohout kulový přímý G 1 PN 42 do 185°C vnitřní závit</t>
  </si>
  <si>
    <t>1271274901</t>
  </si>
  <si>
    <t>722232046</t>
  </si>
  <si>
    <t>Kohout kulový přímý G 5/4 PN 42 do 185°C vnitřní závit</t>
  </si>
  <si>
    <t>141126765</t>
  </si>
  <si>
    <t>722232047</t>
  </si>
  <si>
    <t>Kohout kulový přímý G 6/4 PN 42 do 185°C vnitřní závit</t>
  </si>
  <si>
    <t>-1372759761</t>
  </si>
  <si>
    <t>722232048</t>
  </si>
  <si>
    <t>Kohout kulový přímý G 2 PN 42 do 185°C vnitřní závit</t>
  </si>
  <si>
    <t>876909235</t>
  </si>
  <si>
    <t>722239101</t>
  </si>
  <si>
    <t>Montáž armatur vodovodních se dvěma závity G 1/2</t>
  </si>
  <si>
    <t>1463223749</t>
  </si>
  <si>
    <t>55110156vl1</t>
  </si>
  <si>
    <t xml:space="preserve">ventil výtokový mosazný s hadicovou přípojkou </t>
  </si>
  <si>
    <t>-211633722</t>
  </si>
  <si>
    <t>5512129r1</t>
  </si>
  <si>
    <t>termoregulační ventil pro cirkulační Meibes Ballorex Thermo DN15 (30-50°C), včetně teploměru</t>
  </si>
  <si>
    <t>550002998</t>
  </si>
  <si>
    <t>722250133</t>
  </si>
  <si>
    <t>Hydrantový systém s tvarově stálou hadicí D 25 x 30 m celoplechový, do zdiva, bílý</t>
  </si>
  <si>
    <t>1689228281</t>
  </si>
  <si>
    <t>725813111</t>
  </si>
  <si>
    <t>Ventil rohový bez připojovací trubičky nebo flexi hadičky G 1/2</t>
  </si>
  <si>
    <t>-1830014555</t>
  </si>
  <si>
    <t>998722102</t>
  </si>
  <si>
    <t>Přesun hmot tonážní pro vnitřní vodovod v objektech v do 12 m</t>
  </si>
  <si>
    <t>1882621253</t>
  </si>
  <si>
    <t>998722181</t>
  </si>
  <si>
    <t>Příplatek k přesunu hmot tonážní 722 prováděný bez použití mechanizace</t>
  </si>
  <si>
    <t>296601451</t>
  </si>
  <si>
    <t>725</t>
  </si>
  <si>
    <t>Zdravotechnika - zařizovací předměty</t>
  </si>
  <si>
    <t>725110811</t>
  </si>
  <si>
    <t>Demontáž klozetů splachovací s nádrží</t>
  </si>
  <si>
    <t>2099940685</t>
  </si>
  <si>
    <t>7251108vl1</t>
  </si>
  <si>
    <t>Demontáž hydrantových systémů C52</t>
  </si>
  <si>
    <t>1316067806</t>
  </si>
  <si>
    <t>725119125</t>
  </si>
  <si>
    <t>Montáž klozetových mís závěsných na nosné stěny</t>
  </si>
  <si>
    <t>-1974076174</t>
  </si>
  <si>
    <t>64236041vl1</t>
  </si>
  <si>
    <t>klozet keramický bílý závěsný hluboké splachování JIKA DINO RIMLESS bez opl.kruhu</t>
  </si>
  <si>
    <t>1260680998</t>
  </si>
  <si>
    <t>64236041vl4</t>
  </si>
  <si>
    <t>sedátko s poklopem řada JIKA DINO ,duraplastové, ocelové úchyty</t>
  </si>
  <si>
    <t>686736861</t>
  </si>
  <si>
    <t>64236041vl5</t>
  </si>
  <si>
    <t>deska (tlačítko) pro modul VIEGA - PREVISTA Visign for Style 20</t>
  </si>
  <si>
    <t>1356267806</t>
  </si>
  <si>
    <t>725121525.SNL</t>
  </si>
  <si>
    <t>Pisoárový záchodek SANELA Golem SLP 19RS automatický s radarovým senzorem</t>
  </si>
  <si>
    <t>1638695388</t>
  </si>
  <si>
    <t>725122817</t>
  </si>
  <si>
    <t>Demontáž pisoárových stání bez nádrže a jedním záchodkem</t>
  </si>
  <si>
    <t>-1229157408</t>
  </si>
  <si>
    <t>725210821</t>
  </si>
  <si>
    <t>Demontáž umyvadel bez výtokových armatur</t>
  </si>
  <si>
    <t>1951224801</t>
  </si>
  <si>
    <t>725219102</t>
  </si>
  <si>
    <t>Montáž umyvadla připevněného na šrouby do zdiva</t>
  </si>
  <si>
    <t>-1599504412</t>
  </si>
  <si>
    <t>64211046vl2</t>
  </si>
  <si>
    <t>umyvadlo keramické závěsné JIKA CUBITO 55 x 42 cm bílé, otvor pro baterie</t>
  </si>
  <si>
    <t>-1720336822</t>
  </si>
  <si>
    <t>64211046vl3</t>
  </si>
  <si>
    <t xml:space="preserve">Kryt na sifon řada  CUBITO, instalační sada</t>
  </si>
  <si>
    <t>899331632</t>
  </si>
  <si>
    <t>725230811</t>
  </si>
  <si>
    <t>Demontáž bidetů diturvitových</t>
  </si>
  <si>
    <t>1591675980</t>
  </si>
  <si>
    <t>725239101</t>
  </si>
  <si>
    <t>Montáž bidetů bez výtokových armatur ostatní typ</t>
  </si>
  <si>
    <t>125910740</t>
  </si>
  <si>
    <t>64240414vl1</t>
  </si>
  <si>
    <t>bidet keramický závěsný s otvorem pro baterii bílý JIKA TIGO</t>
  </si>
  <si>
    <t>-1806883854</t>
  </si>
  <si>
    <t>725240811</t>
  </si>
  <si>
    <t>Demontáž kabin sprchových bez výtokových armatur</t>
  </si>
  <si>
    <t>935713337</t>
  </si>
  <si>
    <t>725240812</t>
  </si>
  <si>
    <t>Demontáž vaniček sprchových bez výtokových armatur</t>
  </si>
  <si>
    <t>-328179861</t>
  </si>
  <si>
    <t>725310823</t>
  </si>
  <si>
    <t>Demontáž dřez jednoduchý vestavěný v kuchyňských sestavách bez výtokových armatur</t>
  </si>
  <si>
    <t>-282394199</t>
  </si>
  <si>
    <t>725319111</t>
  </si>
  <si>
    <t>Montáž dřezu ostatních typů</t>
  </si>
  <si>
    <t>-757930084</t>
  </si>
  <si>
    <t>4"zpětná montáž stávajícíhch dřezů</t>
  </si>
  <si>
    <t>129</t>
  </si>
  <si>
    <t>725330820</t>
  </si>
  <si>
    <t>Demontáž výlevka diturvitová</t>
  </si>
  <si>
    <t>-941184522</t>
  </si>
  <si>
    <t>130</t>
  </si>
  <si>
    <t>725339111</t>
  </si>
  <si>
    <t>Montáž výlevky</t>
  </si>
  <si>
    <t>-1913488842</t>
  </si>
  <si>
    <t>131</t>
  </si>
  <si>
    <t>64271101r1</t>
  </si>
  <si>
    <t>výlevka závěsná keramická bílá JIKA MIRA 851049, včetně mřížky</t>
  </si>
  <si>
    <t>1853250696</t>
  </si>
  <si>
    <t>132</t>
  </si>
  <si>
    <t>725829101</t>
  </si>
  <si>
    <t>Montáž baterie nástěnné dřezové pákové a klasické</t>
  </si>
  <si>
    <t>-800489174</t>
  </si>
  <si>
    <t>133</t>
  </si>
  <si>
    <t>725829101r1</t>
  </si>
  <si>
    <t>Montáž baterie nástěnné pákové na modul výlevky</t>
  </si>
  <si>
    <t>622501953</t>
  </si>
  <si>
    <t>134</t>
  </si>
  <si>
    <t>26000753vl1</t>
  </si>
  <si>
    <t>Baterie nástenná JIKA TALAS, výtok 210mm, chrom</t>
  </si>
  <si>
    <t>854716781</t>
  </si>
  <si>
    <t>135</t>
  </si>
  <si>
    <t>725829101vl1</t>
  </si>
  <si>
    <t>-1520957835</t>
  </si>
  <si>
    <t>136</t>
  </si>
  <si>
    <t>725829131</t>
  </si>
  <si>
    <t>Montáž baterie umyvadlové stojánkové G 1/2 ostatní typ</t>
  </si>
  <si>
    <t>1463600711</t>
  </si>
  <si>
    <t>137</t>
  </si>
  <si>
    <t>2600660VL1</t>
  </si>
  <si>
    <t xml:space="preserve">Baterie umyvadlová stojánková páková JIKA CUBITO-N,  bez odtokové soupravy , chrom velikost L</t>
  </si>
  <si>
    <t>-1707665827</t>
  </si>
  <si>
    <t>138</t>
  </si>
  <si>
    <t>55172110.SNL</t>
  </si>
  <si>
    <t>Napájecí zdroj SLZ SANELA 24/230V</t>
  </si>
  <si>
    <t>-1538047871</t>
  </si>
  <si>
    <t>139</t>
  </si>
  <si>
    <t>725829132</t>
  </si>
  <si>
    <t>Montáž baterie umyvadlové stojánkové automatické senzorové ostatní typ</t>
  </si>
  <si>
    <t>1165150537</t>
  </si>
  <si>
    <t>140</t>
  </si>
  <si>
    <t>55144018.SNL</t>
  </si>
  <si>
    <t>Umyvadlová senzorová baterie, dvě vody, 24V DC - SANELA SLU54</t>
  </si>
  <si>
    <t>-105681757</t>
  </si>
  <si>
    <t>141</t>
  </si>
  <si>
    <t>725829141</t>
  </si>
  <si>
    <t>Montáž baterie bidetové stojánkové soupravy pákové ostatní typ</t>
  </si>
  <si>
    <t>-1346578602</t>
  </si>
  <si>
    <t>142</t>
  </si>
  <si>
    <t>55145507</t>
  </si>
  <si>
    <t>baterie bidetová stojánková páková bez otvírání odpadu JIKA CUBE chrom</t>
  </si>
  <si>
    <t>-1027829514</t>
  </si>
  <si>
    <t>143</t>
  </si>
  <si>
    <t>725840850</t>
  </si>
  <si>
    <t>Demontáž baterie sprch diferenciální do G 3/4x1</t>
  </si>
  <si>
    <t>-743763057</t>
  </si>
  <si>
    <t>144</t>
  </si>
  <si>
    <t>725860811</t>
  </si>
  <si>
    <t>Demontáž uzávěrů zápachu jednoduchých</t>
  </si>
  <si>
    <t>-1429124960</t>
  </si>
  <si>
    <t>145</t>
  </si>
  <si>
    <t>725869101</t>
  </si>
  <si>
    <t>Montáž zápachových uzávěrek umyvadlových do DN 40</t>
  </si>
  <si>
    <t>-1112043063</t>
  </si>
  <si>
    <t>146</t>
  </si>
  <si>
    <t>55161310</t>
  </si>
  <si>
    <t>sifon umyvadlový s výpustí s mřížkou a zátkou DN 40</t>
  </si>
  <si>
    <t>1321644446</t>
  </si>
  <si>
    <t>147</t>
  </si>
  <si>
    <t>725869204</t>
  </si>
  <si>
    <t>Montáž zápachových uzávěrek džezových jednodílných DN 50</t>
  </si>
  <si>
    <t>1659295653</t>
  </si>
  <si>
    <t>148</t>
  </si>
  <si>
    <t>55161101</t>
  </si>
  <si>
    <t>uzávěrka zápachová dřezová odpad 50/40mm</t>
  </si>
  <si>
    <t>-1664132502</t>
  </si>
  <si>
    <t>149</t>
  </si>
  <si>
    <t>725900952r1</t>
  </si>
  <si>
    <t>Přišroubování doplňků koupelen 2-3vruty</t>
  </si>
  <si>
    <t>1489906825</t>
  </si>
  <si>
    <t>150</t>
  </si>
  <si>
    <t>725900952r21</t>
  </si>
  <si>
    <t>Dávkovač mýdla SANELA SLZN07 , 0,5L, nerez</t>
  </si>
  <si>
    <t>643276589</t>
  </si>
  <si>
    <t>151</t>
  </si>
  <si>
    <t>725900952r8</t>
  </si>
  <si>
    <t>Zásobník toaletního papíru SANELA SLZN 37</t>
  </si>
  <si>
    <t>-1458333015</t>
  </si>
  <si>
    <t>152</t>
  </si>
  <si>
    <t>55431063.SNL</t>
  </si>
  <si>
    <t>Nerezový bezdotykový osoušeč rukou SLO 02E</t>
  </si>
  <si>
    <t>-1719911341</t>
  </si>
  <si>
    <t>153</t>
  </si>
  <si>
    <t>725900952r7</t>
  </si>
  <si>
    <t>WC kartáč SANELA SLZN 19X</t>
  </si>
  <si>
    <t>-21392753</t>
  </si>
  <si>
    <t>154</t>
  </si>
  <si>
    <t>725900952r10</t>
  </si>
  <si>
    <t>Piktogram SANELA SLZN 44AB -WC ŽENY</t>
  </si>
  <si>
    <t>-1786919708</t>
  </si>
  <si>
    <t>155</t>
  </si>
  <si>
    <t>725900952r10c</t>
  </si>
  <si>
    <t>Piktogram SANELA SLZN 44AB -WC ŽENY - ZAMĚSTNANCI (atyp -objednat)</t>
  </si>
  <si>
    <t>562507179</t>
  </si>
  <si>
    <t>156</t>
  </si>
  <si>
    <t>725900952r10A</t>
  </si>
  <si>
    <t>1720585283</t>
  </si>
  <si>
    <t>157</t>
  </si>
  <si>
    <t>725900952rA</t>
  </si>
  <si>
    <t>Piktogram SANELA SLZN 44AA atyp (objednat) -WC MUŽI - ZAMĚSTNANCI</t>
  </si>
  <si>
    <t>1541377934</t>
  </si>
  <si>
    <t>158</t>
  </si>
  <si>
    <t>7259002r15</t>
  </si>
  <si>
    <t xml:space="preserve">Piktogram SANELA - úklidová komora  SLZN 44 H</t>
  </si>
  <si>
    <t>-640236203</t>
  </si>
  <si>
    <t>159</t>
  </si>
  <si>
    <t>7259002r16</t>
  </si>
  <si>
    <t xml:space="preserve">Piktogram SANELA -   SLZN 44 T - HYGIENICKÁ KABINA ( atyp-objednat)</t>
  </si>
  <si>
    <t>-578355324</t>
  </si>
  <si>
    <t>160</t>
  </si>
  <si>
    <t>998725102</t>
  </si>
  <si>
    <t>Přesun hmot tonážní pro zařizovací předměty v objektech v do 12 m</t>
  </si>
  <si>
    <t>154610057</t>
  </si>
  <si>
    <t>161</t>
  </si>
  <si>
    <t>998725181</t>
  </si>
  <si>
    <t>Příplatek k přesunu hmot tonážní 725 prováděný bez použití mechanizace</t>
  </si>
  <si>
    <t>-2075432716</t>
  </si>
  <si>
    <t>726</t>
  </si>
  <si>
    <t>Zdravotechnika - předstěnové instalace</t>
  </si>
  <si>
    <t>162</t>
  </si>
  <si>
    <t>726111204</t>
  </si>
  <si>
    <t>Instalační předstěna - montáž klozetu do masivní zděné kce</t>
  </si>
  <si>
    <t>-989574132</t>
  </si>
  <si>
    <t>163</t>
  </si>
  <si>
    <t>55281700r1</t>
  </si>
  <si>
    <t>JIKA montážní prvek pro závěsné výlevky PRO WASTE SINK SYSTEM 893607</t>
  </si>
  <si>
    <t>-271796848</t>
  </si>
  <si>
    <t>164</t>
  </si>
  <si>
    <t>55281700vl1</t>
  </si>
  <si>
    <t>montážní prvek pro závěsné WC, 1077 mm, se splachovací nádržkou pod omítku VIEGA PREVISTA PURE -WC BLOK ,model 8512</t>
  </si>
  <si>
    <t>-158603793</t>
  </si>
  <si>
    <t>165</t>
  </si>
  <si>
    <t>726131202</t>
  </si>
  <si>
    <t>Instalační předstěna - montáž bidetu do lehkých stěn s kovovou kcí</t>
  </si>
  <si>
    <t>-1446488999</t>
  </si>
  <si>
    <t>166</t>
  </si>
  <si>
    <t>55281748</t>
  </si>
  <si>
    <t>montážní prvek pro bidet do zděných konstrukcí hloubky 120mm</t>
  </si>
  <si>
    <t>1092485892</t>
  </si>
  <si>
    <t>167</t>
  </si>
  <si>
    <t>998726112</t>
  </si>
  <si>
    <t>Přesun hmot tonážní pro instalační prefabrikáty v objektech v do 12 m</t>
  </si>
  <si>
    <t>1865460832</t>
  </si>
  <si>
    <t>168</t>
  </si>
  <si>
    <t>998726181</t>
  </si>
  <si>
    <t>Příplatek k přesunu hmot tonážní 726 prováděný bez použití mechanizace</t>
  </si>
  <si>
    <t>-1278156564</t>
  </si>
  <si>
    <t>D.1.4.2 - ústřední vytápění, vzduchotechnika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</si>
  <si>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</si>
  <si>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</si>
  <si>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</si>
  <si>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751 - Vzduchotechnika</t>
  </si>
  <si>
    <t xml:space="preserve">    783 - Dokončovací práce - nátěry</t>
  </si>
  <si>
    <t>-219733272</t>
  </si>
  <si>
    <t>1751864799</t>
  </si>
  <si>
    <t>769087232</t>
  </si>
  <si>
    <t>-483121907</t>
  </si>
  <si>
    <t>1,321*10 'Přepočtené koeficientem množství</t>
  </si>
  <si>
    <t>2071890520</t>
  </si>
  <si>
    <t>733</t>
  </si>
  <si>
    <t>Ústřední vytápění - rozvodné potrubí</t>
  </si>
  <si>
    <t>733110803</t>
  </si>
  <si>
    <t>Demontáž potrubí ocelového závitového do DN 15</t>
  </si>
  <si>
    <t>-1185709855</t>
  </si>
  <si>
    <t>733110806</t>
  </si>
  <si>
    <t>Demontáž potrubí ocelového závitového do DN 32</t>
  </si>
  <si>
    <t>12734406</t>
  </si>
  <si>
    <t>733111104</t>
  </si>
  <si>
    <t>Potrubí ocelové závitové bezešvé běžné nízkotlaké DN 20</t>
  </si>
  <si>
    <t>-373961089</t>
  </si>
  <si>
    <t>733111105</t>
  </si>
  <si>
    <t>Potrubí ocelové závitové bezešvé běžné nízkotlaké DN 25</t>
  </si>
  <si>
    <t>-1722601163</t>
  </si>
  <si>
    <t>733122203</t>
  </si>
  <si>
    <t>Potrubí z uhlíkové oceli hladké spojované lisováním DN 15x1,2</t>
  </si>
  <si>
    <t>1902172991</t>
  </si>
  <si>
    <t>Poznámka k položce:_x000d_
včetně kotvení</t>
  </si>
  <si>
    <t>733122203r1</t>
  </si>
  <si>
    <t>Potrubí z uhlíkové oceli hladké spojované lisováním DN 18x1,2</t>
  </si>
  <si>
    <t>1388179998</t>
  </si>
  <si>
    <t>733122204r1</t>
  </si>
  <si>
    <t>Potrubí z uhlíkové oceli hladké spojované lisováním DN 22x1,5</t>
  </si>
  <si>
    <t>-1784862014</t>
  </si>
  <si>
    <t>733191916</t>
  </si>
  <si>
    <t>Zaslepení potrubí ocelového závitového zavařením a skováním DN 32</t>
  </si>
  <si>
    <t>1674626770</t>
  </si>
  <si>
    <t>733191923</t>
  </si>
  <si>
    <t>Navaření odbočky na potrubí ocelové závitové DN 15</t>
  </si>
  <si>
    <t>1726029211</t>
  </si>
  <si>
    <t>733811241</t>
  </si>
  <si>
    <t xml:space="preserve">Ochrana potrubí ústředního vytápění  termoizolačními trubicemi z PE tl do 20 mm DN do 22 mm</t>
  </si>
  <si>
    <t>252812525</t>
  </si>
  <si>
    <t>733811252</t>
  </si>
  <si>
    <t>Ochrana potrubí ústředního vytápění termoizolačními trubicemi z PE tl do 25 mm DN do 45 mm</t>
  </si>
  <si>
    <t>970706718</t>
  </si>
  <si>
    <t>998733102</t>
  </si>
  <si>
    <t>Přesun hmot tonážní pro rozvody potrubí v objektech v do 12 m</t>
  </si>
  <si>
    <t>-533696001</t>
  </si>
  <si>
    <t>998733181</t>
  </si>
  <si>
    <t>Příplatek k přesunu hmot tonážní 733 prováděný bez použití mechanizace</t>
  </si>
  <si>
    <t>449125446</t>
  </si>
  <si>
    <t>734</t>
  </si>
  <si>
    <t>Ústřední vytápění - armatury</t>
  </si>
  <si>
    <t>734200821</t>
  </si>
  <si>
    <t>Demontáž armatury závitové se dvěma závity do G 1/2</t>
  </si>
  <si>
    <t>1530707319</t>
  </si>
  <si>
    <t>734209113</t>
  </si>
  <si>
    <t>Montáž armatury závitové s dvěma závity G 1/2</t>
  </si>
  <si>
    <t>880618074</t>
  </si>
  <si>
    <t>55121132vl1</t>
  </si>
  <si>
    <t>ventil radiátorový termostatický přímý LIPO 1/2"</t>
  </si>
  <si>
    <t>1806659256</t>
  </si>
  <si>
    <t>55128336vl1</t>
  </si>
  <si>
    <t>uzavírací šroubení LIPO přímé 1/2"</t>
  </si>
  <si>
    <t>-549495866</t>
  </si>
  <si>
    <t>734209114</t>
  </si>
  <si>
    <t>Montáž armatury závitové s dvěma závity G 3/4</t>
  </si>
  <si>
    <t>-139973287</t>
  </si>
  <si>
    <t>734222802r2</t>
  </si>
  <si>
    <t>Hlavice termostatická HEIMEIER typ B se zajištěním proti odcizení</t>
  </si>
  <si>
    <t>-1312177175</t>
  </si>
  <si>
    <t>55121206r1</t>
  </si>
  <si>
    <t>Armatura KORADO- HM pro středové přípojení otop.žebříků , rohové provedení s termostatickou hlavicí bílá</t>
  </si>
  <si>
    <t>1754469824</t>
  </si>
  <si>
    <t>734292713</t>
  </si>
  <si>
    <t>1675222889</t>
  </si>
  <si>
    <t>734292714</t>
  </si>
  <si>
    <t>1146907957</t>
  </si>
  <si>
    <t>734292715</t>
  </si>
  <si>
    <t>-75478650</t>
  </si>
  <si>
    <t>998734102</t>
  </si>
  <si>
    <t>Přesun hmot tonážní pro armatury v objektech v do 12 m</t>
  </si>
  <si>
    <t>170240378</t>
  </si>
  <si>
    <t>735</t>
  </si>
  <si>
    <t>Ústřední vytápění - otopná tělesa</t>
  </si>
  <si>
    <t>735131125.LP1</t>
  </si>
  <si>
    <t>Montážní balíček pro Plano, Orion, Solar</t>
  </si>
  <si>
    <t>-1588168909</t>
  </si>
  <si>
    <t>735131125.LP2</t>
  </si>
  <si>
    <t>Fixační držák Lipovica radiátorů e-Blitz (pár)</t>
  </si>
  <si>
    <t>2049558137</t>
  </si>
  <si>
    <t>735131125.LPC3</t>
  </si>
  <si>
    <t>Otopné těleso článkové hliníkové Lipovica Orion 500 16 čl 2048W,1295mm</t>
  </si>
  <si>
    <t>1532668528</t>
  </si>
  <si>
    <t>735131125.LPC4</t>
  </si>
  <si>
    <t>Otopné těleso článkové hliníkové Lipovica Orion 500 12čl 1536W,971mm</t>
  </si>
  <si>
    <t>1828107375</t>
  </si>
  <si>
    <t>735131125.LPC5</t>
  </si>
  <si>
    <t>Otopné těleso článkové hliníkové Lipovica Orion 500 14čl 1792W,1133mm</t>
  </si>
  <si>
    <t>1377413340</t>
  </si>
  <si>
    <t>735131125.LPC6</t>
  </si>
  <si>
    <t>Otopné těleso článkové hliníkové Lipovica Orion 500 18 čl 2304W,1440mm</t>
  </si>
  <si>
    <t>61474535</t>
  </si>
  <si>
    <t>54153062.KRDr1</t>
  </si>
  <si>
    <t>Trubkové otopné těleso KORADO KORALUX CLASSIC -M - 900x450mm</t>
  </si>
  <si>
    <t>57888838</t>
  </si>
  <si>
    <t>735151811</t>
  </si>
  <si>
    <t>Demontáž otopného tělesa panelového jednořadého délka do 1500 mm</t>
  </si>
  <si>
    <t>-142354994</t>
  </si>
  <si>
    <t>735151821</t>
  </si>
  <si>
    <t>Demontáž otopného tělesa panelového dvouřadého délka do 1500 mm</t>
  </si>
  <si>
    <t>1223704829</t>
  </si>
  <si>
    <t>735291800</t>
  </si>
  <si>
    <t>Demontáž konzoly nebo držáku otopných těles, registrů nebo konvektorů do odpadu</t>
  </si>
  <si>
    <t>-1023978693</t>
  </si>
  <si>
    <t>998735102</t>
  </si>
  <si>
    <t>Přesun hmot tonážní pro otopná tělesa v objektech v do 12 m</t>
  </si>
  <si>
    <t>955986784</t>
  </si>
  <si>
    <t>998735181</t>
  </si>
  <si>
    <t>Příplatek k přesunu hmot tonážní 735 prováděný bez použití mechanizace</t>
  </si>
  <si>
    <t>-1934678577</t>
  </si>
  <si>
    <t>751</t>
  </si>
  <si>
    <t>Vzduchotechnika</t>
  </si>
  <si>
    <t>751122011</t>
  </si>
  <si>
    <t>Mtž vent rad ntl nástěnného základního D do 100 mm</t>
  </si>
  <si>
    <t>1620732102</t>
  </si>
  <si>
    <t>1187221r1</t>
  </si>
  <si>
    <t>VENTILATOR EB-100 T</t>
  </si>
  <si>
    <t>-2063944303</t>
  </si>
  <si>
    <t>751122091</t>
  </si>
  <si>
    <t>Mtž vent rad ntl potrubního základního D do 100 mm</t>
  </si>
  <si>
    <t>1660480742</t>
  </si>
  <si>
    <t>751122091vl1</t>
  </si>
  <si>
    <t>533780327</t>
  </si>
  <si>
    <t>751122092</t>
  </si>
  <si>
    <t>Mtž vent rad ntl potrubního základního D do 200 mm</t>
  </si>
  <si>
    <t>546019229</t>
  </si>
  <si>
    <t>751122092vl1</t>
  </si>
  <si>
    <t>Radiální ventilátor do potrubí ELEKTRODESIGN RM125 ECOWATT</t>
  </si>
  <si>
    <t>429575000</t>
  </si>
  <si>
    <t>751322011</t>
  </si>
  <si>
    <t>Mtž talířového ventilu D do 100 mm</t>
  </si>
  <si>
    <t>-1968372188</t>
  </si>
  <si>
    <t>751322011vl1</t>
  </si>
  <si>
    <t>Talířový ventil, průměr do 100 mm ELK100</t>
  </si>
  <si>
    <t>1691606736</t>
  </si>
  <si>
    <t>751344111</t>
  </si>
  <si>
    <t>Mtž tlumiče hluku pro kruhové potrubí D do 100 mm</t>
  </si>
  <si>
    <t>-1128055320</t>
  </si>
  <si>
    <t>751344111vl1</t>
  </si>
  <si>
    <t>1683226266</t>
  </si>
  <si>
    <t>751344112</t>
  </si>
  <si>
    <t>Mtž tlumiče hluku pro kruhové potrubí D do 200 mm</t>
  </si>
  <si>
    <t>-803908892</t>
  </si>
  <si>
    <t>751344112vl1</t>
  </si>
  <si>
    <t>Tlumič vzduchu Multi-VAC SPT-GLX-125-1,0</t>
  </si>
  <si>
    <t>-1022642967</t>
  </si>
  <si>
    <t>751398031</t>
  </si>
  <si>
    <t>Mtž ventilační mřížky do dveří do 0,040 m2</t>
  </si>
  <si>
    <t>-1728706823</t>
  </si>
  <si>
    <t>751398031r1</t>
  </si>
  <si>
    <t>ventilační oboustraná mřížka do dveří 525x225mm elox.hliník</t>
  </si>
  <si>
    <t>-908407520</t>
  </si>
  <si>
    <t>751398041vl1</t>
  </si>
  <si>
    <t xml:space="preserve">Mtž fasádní mřížky s  protidešťovou žaluzií potrubí D do 300 mm</t>
  </si>
  <si>
    <t>1956486141</t>
  </si>
  <si>
    <t>751398041vl2</t>
  </si>
  <si>
    <t xml:space="preserve">Fasádní mřížka s  protidešťovou žaluzií 125 mm</t>
  </si>
  <si>
    <t>-830222007</t>
  </si>
  <si>
    <t>751398041vl3</t>
  </si>
  <si>
    <t>-1126468276</t>
  </si>
  <si>
    <t>751510041</t>
  </si>
  <si>
    <t>Vzduchotechnické potrubí pozink kruhové spirálně vinuté D do 100 mm</t>
  </si>
  <si>
    <t>-1209891218</t>
  </si>
  <si>
    <t>751510042v1</t>
  </si>
  <si>
    <t>Vzduchotechnické potrubí pozink kruhové spirálně vinuté D 125mm</t>
  </si>
  <si>
    <t>2106371426</t>
  </si>
  <si>
    <t>751514177</t>
  </si>
  <si>
    <t>Mtž oblouku do plech potrubí kruh bez příruby D do 100 mm</t>
  </si>
  <si>
    <t>-1625703713</t>
  </si>
  <si>
    <t>751514177vl1</t>
  </si>
  <si>
    <t>Oblouk lisovaná OS 100/90°</t>
  </si>
  <si>
    <t>-96093227</t>
  </si>
  <si>
    <t>751514178</t>
  </si>
  <si>
    <t>Mtž oblouku do plech potrubí kruh bez příruby D do 200 mm</t>
  </si>
  <si>
    <t>-1313304089</t>
  </si>
  <si>
    <t>751514178vl1</t>
  </si>
  <si>
    <t>Oblouk lisovaný OS125/90°</t>
  </si>
  <si>
    <t>86470821</t>
  </si>
  <si>
    <t>751514287</t>
  </si>
  <si>
    <t>Mtž kalhotového kusu do plech potrubí bez příruby D do 100 mm</t>
  </si>
  <si>
    <t>634358393</t>
  </si>
  <si>
    <t>751514287vl1</t>
  </si>
  <si>
    <t>Odbočka jednoduchá OBJ100/100/90°</t>
  </si>
  <si>
    <t>-607709160</t>
  </si>
  <si>
    <t>751514288</t>
  </si>
  <si>
    <t>Mtž kalhotového kusu do plech potrubí bez příruby D do 200 mm</t>
  </si>
  <si>
    <t>265166705</t>
  </si>
  <si>
    <t>751514288vl1</t>
  </si>
  <si>
    <t>Odbočka jednoduchá OBJ125/100/90°</t>
  </si>
  <si>
    <t>-171702859</t>
  </si>
  <si>
    <t>751514478</t>
  </si>
  <si>
    <t>Mtž přechodu osového do plech potrubí kruh bez příruby D do 200 mm</t>
  </si>
  <si>
    <t>-934953362</t>
  </si>
  <si>
    <t>751514478vl1</t>
  </si>
  <si>
    <t xml:space="preserve">přechod osový  PRO125/100</t>
  </si>
  <si>
    <t>-1705555876</t>
  </si>
  <si>
    <t>751572101</t>
  </si>
  <si>
    <t>Uchycení potrubí kruhového pomocí objímky kotvenou do betonu D do 100 mm</t>
  </si>
  <si>
    <t>1380061921</t>
  </si>
  <si>
    <t>751572102</t>
  </si>
  <si>
    <t>Uchycení potrubí kruhového pomocí objímky kotvenou do betonu D do 200 mm</t>
  </si>
  <si>
    <t>593868652</t>
  </si>
  <si>
    <t>751581352r1</t>
  </si>
  <si>
    <t xml:space="preserve">Prostup  stěnou kruhového potrubí průměru 100mm - jádrové vrtání</t>
  </si>
  <si>
    <t>849636567</t>
  </si>
  <si>
    <t>751581352r2</t>
  </si>
  <si>
    <t xml:space="preserve">Prostup  stěnou kruhového potrubí průměru 125mm - jádrové vrtání</t>
  </si>
  <si>
    <t>266524110</t>
  </si>
  <si>
    <t>Dokončovací práce - nátěry</t>
  </si>
  <si>
    <t>783601715</t>
  </si>
  <si>
    <t>Odmaštění ředidlovým odmašťovačem potrubí DN do 50 mm</t>
  </si>
  <si>
    <t>-1455908212</t>
  </si>
  <si>
    <t>783601733</t>
  </si>
  <si>
    <t>Odmaštění ředidlovým odmašťovačem potrubí DN do 100 mm</t>
  </si>
  <si>
    <t>225853097</t>
  </si>
  <si>
    <t>783614653</t>
  </si>
  <si>
    <t>Základní antikorozní jednonásobný syntetický samozákladující potrubí DN do 50 mm</t>
  </si>
  <si>
    <t>-839552640</t>
  </si>
  <si>
    <t>783614663</t>
  </si>
  <si>
    <t>Základní antikorozní jednonásobný syntetický samozákladující potrubí DN do 100 mm</t>
  </si>
  <si>
    <t>1656991349</t>
  </si>
  <si>
    <t>783617611</t>
  </si>
  <si>
    <t>Krycí dvojnásobný syntetický nátěr potrubí DN do 50 mm</t>
  </si>
  <si>
    <t>269545173</t>
  </si>
  <si>
    <t>1"nátěr dopojení těles</t>
  </si>
  <si>
    <t>D.1.4.3 - elektrické rozvody</t>
  </si>
  <si>
    <t>M21.1 - Elektromontáže silnoproud</t>
  </si>
  <si>
    <t>M21.2 - HZS elektromontáže silnoproud</t>
  </si>
  <si>
    <t>M21.1</t>
  </si>
  <si>
    <t>Elektromontáže silnoproud</t>
  </si>
  <si>
    <t>pohybové čidlo s detektorem přítomnosti, zapuštěné</t>
  </si>
  <si>
    <t>ks</t>
  </si>
  <si>
    <t>2102723145</t>
  </si>
  <si>
    <t>doběhové relé, např. SMR-T, kompl.</t>
  </si>
  <si>
    <t>-581581793</t>
  </si>
  <si>
    <t>prostorový termostat na stěnu, 15°-30°C, kompl.</t>
  </si>
  <si>
    <t>-2024974402</t>
  </si>
  <si>
    <t>KRABICE přístrojová</t>
  </si>
  <si>
    <t>-1310489524</t>
  </si>
  <si>
    <t>KRABICE rozpojovací</t>
  </si>
  <si>
    <t>-805880608</t>
  </si>
  <si>
    <t>KRABICE rozpojovací pro lištový rozvod, kompl.</t>
  </si>
  <si>
    <t>1282587159</t>
  </si>
  <si>
    <t>KRABICE rozpojovací IP44</t>
  </si>
  <si>
    <t>-1726342091</t>
  </si>
  <si>
    <t>KRABICE odbočná 100x100x57mm</t>
  </si>
  <si>
    <t>-228403965</t>
  </si>
  <si>
    <t>TRUBKA ohebná d=25</t>
  </si>
  <si>
    <t>2041944202</t>
  </si>
  <si>
    <t>TRUBKA ohebná d=18, podélný řez</t>
  </si>
  <si>
    <t>1739434162</t>
  </si>
  <si>
    <t>lišta vkládací 24x22 kompl.</t>
  </si>
  <si>
    <t>214289563</t>
  </si>
  <si>
    <t>piktogram s vyznačením směru úniku</t>
  </si>
  <si>
    <t>696191922</t>
  </si>
  <si>
    <t>typ A</t>
  </si>
  <si>
    <t>-462886553</t>
  </si>
  <si>
    <t>typ B</t>
  </si>
  <si>
    <t>-1317176050</t>
  </si>
  <si>
    <t>typ C</t>
  </si>
  <si>
    <t>279803195</t>
  </si>
  <si>
    <t>typ N1</t>
  </si>
  <si>
    <t>-722856274</t>
  </si>
  <si>
    <t>CYKY 3ox1.5 mm2</t>
  </si>
  <si>
    <t>-492936606</t>
  </si>
  <si>
    <t>CYKY 3jx1.5 mm2</t>
  </si>
  <si>
    <t>-1039428585</t>
  </si>
  <si>
    <t>CYKY 3jx2.5 mm2</t>
  </si>
  <si>
    <t>688997107</t>
  </si>
  <si>
    <t>CYKY 5jx1.5 mm2</t>
  </si>
  <si>
    <t>1741656111</t>
  </si>
  <si>
    <t>vodič Cu 4 mm2,žz</t>
  </si>
  <si>
    <t>-1618541857</t>
  </si>
  <si>
    <t>spínač jednopólový na stěnu, řazení 5, kompl.</t>
  </si>
  <si>
    <t>-565077739</t>
  </si>
  <si>
    <t>M21.2</t>
  </si>
  <si>
    <t>HZS elektromontáže silnoproud</t>
  </si>
  <si>
    <t>Vyhledaní stáv. rozvodů v rekonstruované části</t>
  </si>
  <si>
    <t>hod</t>
  </si>
  <si>
    <t>-543825479</t>
  </si>
  <si>
    <t>Demontaz stáv. el. rozvodůsilnoproudých</t>
  </si>
  <si>
    <t>-540964529</t>
  </si>
  <si>
    <t xml:space="preserve">demontáž stáv.svítidel  38ks a 15ks čidel</t>
  </si>
  <si>
    <t>-1883428233</t>
  </si>
  <si>
    <t>demontáž a odpojení 3ks stáv. datových rozváděčů</t>
  </si>
  <si>
    <t>376931880</t>
  </si>
  <si>
    <t>nová montáž 3ks stáv. datových rozváděčů a napojení stáv. rozvodů</t>
  </si>
  <si>
    <t>1058307173</t>
  </si>
  <si>
    <t>rozebrání stáv. podhledu v rastru 24m2</t>
  </si>
  <si>
    <t>kpl</t>
  </si>
  <si>
    <t>-747225400</t>
  </si>
  <si>
    <t>uvedení rozbraného podhledu do původního stavu 24m2</t>
  </si>
  <si>
    <t>-1053077688</t>
  </si>
  <si>
    <t>oživení, seřízení a naprogramování nově připojené sítě na datové rozváděče</t>
  </si>
  <si>
    <t>-694156194</t>
  </si>
  <si>
    <t>vypracování předávacích protokolů slaboproudu</t>
  </si>
  <si>
    <t>1635162759</t>
  </si>
  <si>
    <t>likvidace odpadů</t>
  </si>
  <si>
    <t>1836898138</t>
  </si>
  <si>
    <t>Revie nových el. rozvodů</t>
  </si>
  <si>
    <t>327258835</t>
  </si>
  <si>
    <t>Doprava, přesun, drobný spojovací a kotvící materiál</t>
  </si>
  <si>
    <t>KPL.</t>
  </si>
  <si>
    <t>1270506703</t>
  </si>
  <si>
    <t>D.1.4 - ostatní a vedlejší náklady</t>
  </si>
  <si>
    <t>03VRN - Zařízení staveniště</t>
  </si>
  <si>
    <t>D2 - Ostatní položky práce</t>
  </si>
  <si>
    <t>03VRN</t>
  </si>
  <si>
    <t>Zařízení staveniště</t>
  </si>
  <si>
    <t>030001000</t>
  </si>
  <si>
    <t>955812736</t>
  </si>
  <si>
    <t>Poznámka k položce:_x000d_
zřízení, provoz, odstranění, zabezpečení stavby</t>
  </si>
  <si>
    <t>D2</t>
  </si>
  <si>
    <t>Ostatní položky práce</t>
  </si>
  <si>
    <t>013254000r1</t>
  </si>
  <si>
    <t>Dokumentace skutečného provedení stavby dle SOD</t>
  </si>
  <si>
    <t>-1043601985</t>
  </si>
  <si>
    <t>013254000r2</t>
  </si>
  <si>
    <t>Závěrečná kamerová prohlídka celé ležaté kanalizace, předání nahrávky investorovi</t>
  </si>
  <si>
    <t>-1943300974</t>
  </si>
  <si>
    <t>092103001r1</t>
  </si>
  <si>
    <t>zkouška těsnosti rozvodů vody a kanalizace,topná zkouška ÚT</t>
  </si>
  <si>
    <t>1657480914</t>
  </si>
  <si>
    <t>HZS2212</t>
  </si>
  <si>
    <t>Hodinová zúčtovací sazba instalatér odborný- vypuštění/napuštení systémů, odvzdušnění, zaškolení obsluhy</t>
  </si>
  <si>
    <t>2144813241</t>
  </si>
  <si>
    <t>HZS3212</t>
  </si>
  <si>
    <t>Hodinová zúčtovací sazba montér vzduchotechniky a chlazení odborný-vyregulování VZT, zaškolení obsluhy</t>
  </si>
  <si>
    <t>1308278816</t>
  </si>
  <si>
    <t>HZS3212R001</t>
  </si>
  <si>
    <t>koordinační činnost, účast na kontrolních dnech</t>
  </si>
  <si>
    <t>8587412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</si>
</sst>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3" xfId="0" applyFont="1" applyBorder="1" applyAlignment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37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20" xfId="0" applyFont="1" applyBorder="1" applyAlignment="1" applyProtection="1">
      <alignment horizontal="left" vertical="center"/>
    </xf>
    <xf numFmtId="0" fontId="11" fillId="0" borderId="20" xfId="0" applyFont="1" applyBorder="1" applyAlignment="1" applyProtection="1">
      <alignment vertical="center"/>
    </xf>
    <xf numFmtId="4" fontId="11" fillId="0" borderId="20" xfId="0" applyNumberFormat="1" applyFont="1" applyBorder="1" applyAlignment="1" applyProtection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 applyProtection="1">
      <alignment horizontal="left"/>
    </xf>
    <xf numFmtId="4" fontId="11" fillId="0" borderId="0" xfId="0" applyNumberFormat="1" applyFont="1" applyAlignment="1" applyProtection="1"/>
    <xf numFmtId="0" fontId="8" fillId="0" borderId="19" xfId="0" applyFont="1" applyBorder="1" applyAlignment="1" applyProtection="1">
      <alignment vertical="center"/>
    </xf>
    <xf numFmtId="0" fontId="8" fillId="0" borderId="20" xfId="0" applyFont="1" applyBorder="1" applyAlignment="1" applyProtection="1">
      <alignment vertical="center"/>
    </xf>
    <xf numFmtId="0" fontId="8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2/2024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VOŠ a SPŠ Žďár nad Sázavou - Rekonstrukce ZTI budovy školy - Strojírenská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Žďár nad Sázavou, Strojírenská 6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2. 2. 2024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25.6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Kraj Vysočina, Žižkova 1882/57, 586 01 Jihlava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Filip Marek, Brněnská 326/34, Žďár nad Sázavou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Filip Marek, Brněnská 326/34, Žďár nad Sázavou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24.7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'D.1.1 SO01 - stavební úpravy'!J30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'D.1.1 SO01 - stavební úpravy'!P136</f>
        <v>0</v>
      </c>
      <c r="AV95" s="128">
        <f>'D.1.1 SO01 - stavební úpravy'!J33</f>
        <v>0</v>
      </c>
      <c r="AW95" s="128">
        <f>'D.1.1 SO01 - stavební úpravy'!J34</f>
        <v>0</v>
      </c>
      <c r="AX95" s="128">
        <f>'D.1.1 SO01 - stavební úpravy'!J35</f>
        <v>0</v>
      </c>
      <c r="AY95" s="128">
        <f>'D.1.1 SO01 - stavební úpravy'!J36</f>
        <v>0</v>
      </c>
      <c r="AZ95" s="128">
        <f>'D.1.1 SO01 - stavební úpravy'!F33</f>
        <v>0</v>
      </c>
      <c r="BA95" s="128">
        <f>'D.1.1 SO01 - stavební úpravy'!F34</f>
        <v>0</v>
      </c>
      <c r="BB95" s="128">
        <f>'D.1.1 SO01 - stavební úpravy'!F35</f>
        <v>0</v>
      </c>
      <c r="BC95" s="128">
        <f>'D.1.1 SO01 - stavební úpravy'!F36</f>
        <v>0</v>
      </c>
      <c r="BD95" s="130">
        <f>'D.1.1 SO01 - stavební úpravy'!F37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7" customFormat="1" ht="16.5" customHeight="1">
      <c r="A96" s="119" t="s">
        <v>79</v>
      </c>
      <c r="B96" s="120"/>
      <c r="C96" s="121"/>
      <c r="D96" s="122" t="s">
        <v>86</v>
      </c>
      <c r="E96" s="122"/>
      <c r="F96" s="122"/>
      <c r="G96" s="122"/>
      <c r="H96" s="122"/>
      <c r="I96" s="123"/>
      <c r="J96" s="122" t="s">
        <v>87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'D.1.4.1 - vodovod, kanali...'!J30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82</v>
      </c>
      <c r="AR96" s="126"/>
      <c r="AS96" s="127">
        <v>0</v>
      </c>
      <c r="AT96" s="128">
        <f>ROUND(SUM(AV96:AW96),2)</f>
        <v>0</v>
      </c>
      <c r="AU96" s="129">
        <f>'D.1.4.1 - vodovod, kanali...'!P127</f>
        <v>0</v>
      </c>
      <c r="AV96" s="128">
        <f>'D.1.4.1 - vodovod, kanali...'!J33</f>
        <v>0</v>
      </c>
      <c r="AW96" s="128">
        <f>'D.1.4.1 - vodovod, kanali...'!J34</f>
        <v>0</v>
      </c>
      <c r="AX96" s="128">
        <f>'D.1.4.1 - vodovod, kanali...'!J35</f>
        <v>0</v>
      </c>
      <c r="AY96" s="128">
        <f>'D.1.4.1 - vodovod, kanali...'!J36</f>
        <v>0</v>
      </c>
      <c r="AZ96" s="128">
        <f>'D.1.4.1 - vodovod, kanali...'!F33</f>
        <v>0</v>
      </c>
      <c r="BA96" s="128">
        <f>'D.1.4.1 - vodovod, kanali...'!F34</f>
        <v>0</v>
      </c>
      <c r="BB96" s="128">
        <f>'D.1.4.1 - vodovod, kanali...'!F35</f>
        <v>0</v>
      </c>
      <c r="BC96" s="128">
        <f>'D.1.4.1 - vodovod, kanali...'!F36</f>
        <v>0</v>
      </c>
      <c r="BD96" s="130">
        <f>'D.1.4.1 - vodovod, kanali...'!F37</f>
        <v>0</v>
      </c>
      <c r="BE96" s="7"/>
      <c r="BT96" s="131" t="s">
        <v>83</v>
      </c>
      <c r="BV96" s="131" t="s">
        <v>77</v>
      </c>
      <c r="BW96" s="131" t="s">
        <v>88</v>
      </c>
      <c r="BX96" s="131" t="s">
        <v>5</v>
      </c>
      <c r="CL96" s="131" t="s">
        <v>1</v>
      </c>
      <c r="CM96" s="131" t="s">
        <v>85</v>
      </c>
    </row>
    <row r="97" s="7" customFormat="1" ht="16.5" customHeight="1">
      <c r="A97" s="119" t="s">
        <v>79</v>
      </c>
      <c r="B97" s="120"/>
      <c r="C97" s="121"/>
      <c r="D97" s="122" t="s">
        <v>89</v>
      </c>
      <c r="E97" s="122"/>
      <c r="F97" s="122"/>
      <c r="G97" s="122"/>
      <c r="H97" s="122"/>
      <c r="I97" s="123"/>
      <c r="J97" s="122" t="s">
        <v>90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'D.1.4.2 - ústřední vytápě...'!J30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82</v>
      </c>
      <c r="AR97" s="126"/>
      <c r="AS97" s="127">
        <v>0</v>
      </c>
      <c r="AT97" s="128">
        <f>ROUND(SUM(AV97:AW97),2)</f>
        <v>0</v>
      </c>
      <c r="AU97" s="129">
        <f>'D.1.4.2 - ústřední vytápě...'!P125</f>
        <v>0</v>
      </c>
      <c r="AV97" s="128">
        <f>'D.1.4.2 - ústřední vytápě...'!J33</f>
        <v>0</v>
      </c>
      <c r="AW97" s="128">
        <f>'D.1.4.2 - ústřední vytápě...'!J34</f>
        <v>0</v>
      </c>
      <c r="AX97" s="128">
        <f>'D.1.4.2 - ústřední vytápě...'!J35</f>
        <v>0</v>
      </c>
      <c r="AY97" s="128">
        <f>'D.1.4.2 - ústřední vytápě...'!J36</f>
        <v>0</v>
      </c>
      <c r="AZ97" s="128">
        <f>'D.1.4.2 - ústřední vytápě...'!F33</f>
        <v>0</v>
      </c>
      <c r="BA97" s="128">
        <f>'D.1.4.2 - ústřední vytápě...'!F34</f>
        <v>0</v>
      </c>
      <c r="BB97" s="128">
        <f>'D.1.4.2 - ústřední vytápě...'!F35</f>
        <v>0</v>
      </c>
      <c r="BC97" s="128">
        <f>'D.1.4.2 - ústřední vytápě...'!F36</f>
        <v>0</v>
      </c>
      <c r="BD97" s="130">
        <f>'D.1.4.2 - ústřední vytápě...'!F37</f>
        <v>0</v>
      </c>
      <c r="BE97" s="7"/>
      <c r="BT97" s="131" t="s">
        <v>83</v>
      </c>
      <c r="BV97" s="131" t="s">
        <v>77</v>
      </c>
      <c r="BW97" s="131" t="s">
        <v>91</v>
      </c>
      <c r="BX97" s="131" t="s">
        <v>5</v>
      </c>
      <c r="CL97" s="131" t="s">
        <v>1</v>
      </c>
      <c r="CM97" s="131" t="s">
        <v>85</v>
      </c>
    </row>
    <row r="98" s="7" customFormat="1" ht="16.5" customHeight="1">
      <c r="A98" s="119" t="s">
        <v>79</v>
      </c>
      <c r="B98" s="120"/>
      <c r="C98" s="121"/>
      <c r="D98" s="122" t="s">
        <v>92</v>
      </c>
      <c r="E98" s="122"/>
      <c r="F98" s="122"/>
      <c r="G98" s="122"/>
      <c r="H98" s="122"/>
      <c r="I98" s="123"/>
      <c r="J98" s="122" t="s">
        <v>93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'D.1.4.3 - elektrické rozvody'!J30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82</v>
      </c>
      <c r="AR98" s="126"/>
      <c r="AS98" s="127">
        <v>0</v>
      </c>
      <c r="AT98" s="128">
        <f>ROUND(SUM(AV98:AW98),2)</f>
        <v>0</v>
      </c>
      <c r="AU98" s="129">
        <f>'D.1.4.3 - elektrické rozvody'!P118</f>
        <v>0</v>
      </c>
      <c r="AV98" s="128">
        <f>'D.1.4.3 - elektrické rozvody'!J33</f>
        <v>0</v>
      </c>
      <c r="AW98" s="128">
        <f>'D.1.4.3 - elektrické rozvody'!J34</f>
        <v>0</v>
      </c>
      <c r="AX98" s="128">
        <f>'D.1.4.3 - elektrické rozvody'!J35</f>
        <v>0</v>
      </c>
      <c r="AY98" s="128">
        <f>'D.1.4.3 - elektrické rozvody'!J36</f>
        <v>0</v>
      </c>
      <c r="AZ98" s="128">
        <f>'D.1.4.3 - elektrické rozvody'!F33</f>
        <v>0</v>
      </c>
      <c r="BA98" s="128">
        <f>'D.1.4.3 - elektrické rozvody'!F34</f>
        <v>0</v>
      </c>
      <c r="BB98" s="128">
        <f>'D.1.4.3 - elektrické rozvody'!F35</f>
        <v>0</v>
      </c>
      <c r="BC98" s="128">
        <f>'D.1.4.3 - elektrické rozvody'!F36</f>
        <v>0</v>
      </c>
      <c r="BD98" s="130">
        <f>'D.1.4.3 - elektrické rozvody'!F37</f>
        <v>0</v>
      </c>
      <c r="BE98" s="7"/>
      <c r="BT98" s="131" t="s">
        <v>83</v>
      </c>
      <c r="BV98" s="131" t="s">
        <v>77</v>
      </c>
      <c r="BW98" s="131" t="s">
        <v>94</v>
      </c>
      <c r="BX98" s="131" t="s">
        <v>5</v>
      </c>
      <c r="CL98" s="131" t="s">
        <v>1</v>
      </c>
      <c r="CM98" s="131" t="s">
        <v>85</v>
      </c>
    </row>
    <row r="99" s="7" customFormat="1" ht="16.5" customHeight="1">
      <c r="A99" s="119" t="s">
        <v>79</v>
      </c>
      <c r="B99" s="120"/>
      <c r="C99" s="121"/>
      <c r="D99" s="122" t="s">
        <v>95</v>
      </c>
      <c r="E99" s="122"/>
      <c r="F99" s="122"/>
      <c r="G99" s="122"/>
      <c r="H99" s="122"/>
      <c r="I99" s="123"/>
      <c r="J99" s="122" t="s">
        <v>96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'D.1.4 - ostatní a vedlejš...'!J30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82</v>
      </c>
      <c r="AR99" s="126"/>
      <c r="AS99" s="132">
        <v>0</v>
      </c>
      <c r="AT99" s="133">
        <f>ROUND(SUM(AV99:AW99),2)</f>
        <v>0</v>
      </c>
      <c r="AU99" s="134">
        <f>'D.1.4 - ostatní a vedlejš...'!P118</f>
        <v>0</v>
      </c>
      <c r="AV99" s="133">
        <f>'D.1.4 - ostatní a vedlejš...'!J33</f>
        <v>0</v>
      </c>
      <c r="AW99" s="133">
        <f>'D.1.4 - ostatní a vedlejš...'!J34</f>
        <v>0</v>
      </c>
      <c r="AX99" s="133">
        <f>'D.1.4 - ostatní a vedlejš...'!J35</f>
        <v>0</v>
      </c>
      <c r="AY99" s="133">
        <f>'D.1.4 - ostatní a vedlejš...'!J36</f>
        <v>0</v>
      </c>
      <c r="AZ99" s="133">
        <f>'D.1.4 - ostatní a vedlejš...'!F33</f>
        <v>0</v>
      </c>
      <c r="BA99" s="133">
        <f>'D.1.4 - ostatní a vedlejš...'!F34</f>
        <v>0</v>
      </c>
      <c r="BB99" s="133">
        <f>'D.1.4 - ostatní a vedlejš...'!F35</f>
        <v>0</v>
      </c>
      <c r="BC99" s="133">
        <f>'D.1.4 - ostatní a vedlejš...'!F36</f>
        <v>0</v>
      </c>
      <c r="BD99" s="135">
        <f>'D.1.4 - ostatní a vedlejš...'!F37</f>
        <v>0</v>
      </c>
      <c r="BE99" s="7"/>
      <c r="BT99" s="131" t="s">
        <v>83</v>
      </c>
      <c r="BV99" s="131" t="s">
        <v>77</v>
      </c>
      <c r="BW99" s="131" t="s">
        <v>97</v>
      </c>
      <c r="BX99" s="131" t="s">
        <v>5</v>
      </c>
      <c r="CL99" s="131" t="s">
        <v>1</v>
      </c>
      <c r="CM99" s="131" t="s">
        <v>85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JGd5Planl+jk1Lu3zlySy+mUOghNivZwEzUWUU3ZJrmNBt5dGosw4ukNl70peWv6KMdYrHR4jxcerLeBt7i2Kg==" hashValue="F+skrYjvfxBNbP2gUJ5scoUuelTWP4eXCoFDvHP36qOVbuzVgkYjdekRwnB7AQRD4JEgNj9pVMbVIuCQoLxA6w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D.1.1 SO01 - stavební úpravy'!C2" display="/"/>
    <hyperlink ref="A96" location="'D.1.4.1 - vodovod, kanali...'!C2" display="/"/>
    <hyperlink ref="A97" location="'D.1.4.2 - ústřední vytápě...'!C2" display="/"/>
    <hyperlink ref="A98" location="'D.1.4.3 - elektrické rozvody'!C2" display="/"/>
    <hyperlink ref="A99" location="'D.1.4 - ostatní a vedlejš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VOŠ a SPŠ Žďár nad Sázavou - Rekonstrukce ZTI budovy školy - Strojírenská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100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ROUND(J136,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ROUND((SUM(BE136:BE876)),  2)</f>
        <v>0</v>
      </c>
      <c r="G33" s="38"/>
      <c r="H33" s="38"/>
      <c r="I33" s="155">
        <v>0.20999999999999999</v>
      </c>
      <c r="J33" s="154">
        <f>ROUND(((SUM(BE136:BE876))*I33),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ROUND((SUM(BF136:BF876)),  2)</f>
        <v>0</v>
      </c>
      <c r="G34" s="38"/>
      <c r="H34" s="38"/>
      <c r="I34" s="155">
        <v>0.12</v>
      </c>
      <c r="J34" s="154">
        <f>ROUND(((SUM(BF136:BF876))*I34),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ROUND((SUM(BG136:BG876)),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ROUND((SUM(BH136:BH876)),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ROUND((SUM(BI136:BI876)),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VOŠ a SPŠ Žďár nad Sázavou - Rekonstrukce ZTI budovy školy - Strojírenská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D.1.1 SO01 - stavební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Žďár nad Sázavou, Strojírenská 6</v>
      </c>
      <c r="G89" s="40"/>
      <c r="H89" s="40"/>
      <c r="I89" s="32" t="s">
        <v>22</v>
      </c>
      <c r="J89" s="79" t="str">
        <f>IF(J12="","",J12)</f>
        <v>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Kraj Vysočina, Žižkova 1882/57, 586 01 Jihlava</v>
      </c>
      <c r="G91" s="40"/>
      <c r="H91" s="40"/>
      <c r="I91" s="32" t="s">
        <v>30</v>
      </c>
      <c r="J91" s="36" t="str">
        <f>E21</f>
        <v>Filip Marek, Brněnská 326/34, Žďár nad Sázavou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Filip Marek, Brněnská 326/34, Žďár nad Sázavou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J136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106</v>
      </c>
      <c r="E97" s="182"/>
      <c r="F97" s="182"/>
      <c r="G97" s="182"/>
      <c r="H97" s="182"/>
      <c r="I97" s="182"/>
      <c r="J97" s="183">
        <f>J137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107</v>
      </c>
      <c r="E98" s="182"/>
      <c r="F98" s="182"/>
      <c r="G98" s="182"/>
      <c r="H98" s="182"/>
      <c r="I98" s="182"/>
      <c r="J98" s="183">
        <f>J239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79"/>
      <c r="C99" s="180"/>
      <c r="D99" s="181" t="s">
        <v>108</v>
      </c>
      <c r="E99" s="182"/>
      <c r="F99" s="182"/>
      <c r="G99" s="182"/>
      <c r="H99" s="182"/>
      <c r="I99" s="182"/>
      <c r="J99" s="183">
        <f>J251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79"/>
      <c r="C100" s="180"/>
      <c r="D100" s="181" t="s">
        <v>109</v>
      </c>
      <c r="E100" s="182"/>
      <c r="F100" s="182"/>
      <c r="G100" s="182"/>
      <c r="H100" s="182"/>
      <c r="I100" s="182"/>
      <c r="J100" s="183">
        <f>J329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79"/>
      <c r="C101" s="180"/>
      <c r="D101" s="181" t="s">
        <v>110</v>
      </c>
      <c r="E101" s="182"/>
      <c r="F101" s="182"/>
      <c r="G101" s="182"/>
      <c r="H101" s="182"/>
      <c r="I101" s="182"/>
      <c r="J101" s="183">
        <f>J357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79"/>
      <c r="C102" s="180"/>
      <c r="D102" s="181" t="s">
        <v>111</v>
      </c>
      <c r="E102" s="182"/>
      <c r="F102" s="182"/>
      <c r="G102" s="182"/>
      <c r="H102" s="182"/>
      <c r="I102" s="182"/>
      <c r="J102" s="183">
        <f>J384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79"/>
      <c r="C103" s="180"/>
      <c r="D103" s="181" t="s">
        <v>112</v>
      </c>
      <c r="E103" s="182"/>
      <c r="F103" s="182"/>
      <c r="G103" s="182"/>
      <c r="H103" s="182"/>
      <c r="I103" s="182"/>
      <c r="J103" s="183">
        <f>J389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79"/>
      <c r="C104" s="180"/>
      <c r="D104" s="181" t="s">
        <v>113</v>
      </c>
      <c r="E104" s="182"/>
      <c r="F104" s="182"/>
      <c r="G104" s="182"/>
      <c r="H104" s="182"/>
      <c r="I104" s="182"/>
      <c r="J104" s="183">
        <f>J397</f>
        <v>0</v>
      </c>
      <c r="K104" s="180"/>
      <c r="L104" s="184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79"/>
      <c r="C105" s="180"/>
      <c r="D105" s="181" t="s">
        <v>114</v>
      </c>
      <c r="E105" s="182"/>
      <c r="F105" s="182"/>
      <c r="G105" s="182"/>
      <c r="H105" s="182"/>
      <c r="I105" s="182"/>
      <c r="J105" s="183">
        <f>J514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79"/>
      <c r="C106" s="180"/>
      <c r="D106" s="181" t="s">
        <v>115</v>
      </c>
      <c r="E106" s="182"/>
      <c r="F106" s="182"/>
      <c r="G106" s="182"/>
      <c r="H106" s="182"/>
      <c r="I106" s="182"/>
      <c r="J106" s="183">
        <f>J516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79"/>
      <c r="C107" s="180"/>
      <c r="D107" s="181" t="s">
        <v>116</v>
      </c>
      <c r="E107" s="182"/>
      <c r="F107" s="182"/>
      <c r="G107" s="182"/>
      <c r="H107" s="182"/>
      <c r="I107" s="182"/>
      <c r="J107" s="183">
        <f>J532</f>
        <v>0</v>
      </c>
      <c r="K107" s="180"/>
      <c r="L107" s="184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79"/>
      <c r="C108" s="180"/>
      <c r="D108" s="181" t="s">
        <v>117</v>
      </c>
      <c r="E108" s="182"/>
      <c r="F108" s="182"/>
      <c r="G108" s="182"/>
      <c r="H108" s="182"/>
      <c r="I108" s="182"/>
      <c r="J108" s="183">
        <f>J540</f>
        <v>0</v>
      </c>
      <c r="K108" s="180"/>
      <c r="L108" s="184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79"/>
      <c r="C109" s="180"/>
      <c r="D109" s="181" t="s">
        <v>118</v>
      </c>
      <c r="E109" s="182"/>
      <c r="F109" s="182"/>
      <c r="G109" s="182"/>
      <c r="H109" s="182"/>
      <c r="I109" s="182"/>
      <c r="J109" s="183">
        <f>J572</f>
        <v>0</v>
      </c>
      <c r="K109" s="180"/>
      <c r="L109" s="184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79"/>
      <c r="C110" s="180"/>
      <c r="D110" s="181" t="s">
        <v>119</v>
      </c>
      <c r="E110" s="182"/>
      <c r="F110" s="182"/>
      <c r="G110" s="182"/>
      <c r="H110" s="182"/>
      <c r="I110" s="182"/>
      <c r="J110" s="183">
        <f>J584</f>
        <v>0</v>
      </c>
      <c r="K110" s="180"/>
      <c r="L110" s="184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79"/>
      <c r="C111" s="180"/>
      <c r="D111" s="181" t="s">
        <v>120</v>
      </c>
      <c r="E111" s="182"/>
      <c r="F111" s="182"/>
      <c r="G111" s="182"/>
      <c r="H111" s="182"/>
      <c r="I111" s="182"/>
      <c r="J111" s="183">
        <f>J666</f>
        <v>0</v>
      </c>
      <c r="K111" s="180"/>
      <c r="L111" s="184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79"/>
      <c r="C112" s="180"/>
      <c r="D112" s="181" t="s">
        <v>121</v>
      </c>
      <c r="E112" s="182"/>
      <c r="F112" s="182"/>
      <c r="G112" s="182"/>
      <c r="H112" s="182"/>
      <c r="I112" s="182"/>
      <c r="J112" s="183">
        <f>J695</f>
        <v>0</v>
      </c>
      <c r="K112" s="180"/>
      <c r="L112" s="184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79"/>
      <c r="C113" s="180"/>
      <c r="D113" s="181" t="s">
        <v>122</v>
      </c>
      <c r="E113" s="182"/>
      <c r="F113" s="182"/>
      <c r="G113" s="182"/>
      <c r="H113" s="182"/>
      <c r="I113" s="182"/>
      <c r="J113" s="183">
        <f>J705</f>
        <v>0</v>
      </c>
      <c r="K113" s="180"/>
      <c r="L113" s="184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9" customFormat="1" ht="24.96" customHeight="1">
      <c r="A114" s="9"/>
      <c r="B114" s="179"/>
      <c r="C114" s="180"/>
      <c r="D114" s="181" t="s">
        <v>123</v>
      </c>
      <c r="E114" s="182"/>
      <c r="F114" s="182"/>
      <c r="G114" s="182"/>
      <c r="H114" s="182"/>
      <c r="I114" s="182"/>
      <c r="J114" s="183">
        <f>J823</f>
        <v>0</v>
      </c>
      <c r="K114" s="180"/>
      <c r="L114" s="184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9"/>
      <c r="C115" s="180"/>
      <c r="D115" s="181" t="s">
        <v>124</v>
      </c>
      <c r="E115" s="182"/>
      <c r="F115" s="182"/>
      <c r="G115" s="182"/>
      <c r="H115" s="182"/>
      <c r="I115" s="182"/>
      <c r="J115" s="183">
        <f>J833</f>
        <v>0</v>
      </c>
      <c r="K115" s="180"/>
      <c r="L115" s="184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9" customFormat="1" ht="24.96" customHeight="1">
      <c r="A116" s="9"/>
      <c r="B116" s="179"/>
      <c r="C116" s="180"/>
      <c r="D116" s="181" t="s">
        <v>125</v>
      </c>
      <c r="E116" s="182"/>
      <c r="F116" s="182"/>
      <c r="G116" s="182"/>
      <c r="H116" s="182"/>
      <c r="I116" s="182"/>
      <c r="J116" s="183">
        <f>J861</f>
        <v>0</v>
      </c>
      <c r="K116" s="180"/>
      <c r="L116" s="184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2" customFormat="1" ht="21.84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66"/>
      <c r="C118" s="67"/>
      <c r="D118" s="67"/>
      <c r="E118" s="67"/>
      <c r="F118" s="67"/>
      <c r="G118" s="67"/>
      <c r="H118" s="67"/>
      <c r="I118" s="67"/>
      <c r="J118" s="67"/>
      <c r="K118" s="67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22" s="2" customFormat="1" ht="6.96" customHeight="1">
      <c r="A122" s="38"/>
      <c r="B122" s="68"/>
      <c r="C122" s="69"/>
      <c r="D122" s="69"/>
      <c r="E122" s="69"/>
      <c r="F122" s="69"/>
      <c r="G122" s="69"/>
      <c r="H122" s="69"/>
      <c r="I122" s="69"/>
      <c r="J122" s="69"/>
      <c r="K122" s="69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4.96" customHeight="1">
      <c r="A123" s="38"/>
      <c r="B123" s="39"/>
      <c r="C123" s="23" t="s">
        <v>126</v>
      </c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6.96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2" customHeight="1">
      <c r="A125" s="38"/>
      <c r="B125" s="39"/>
      <c r="C125" s="32" t="s">
        <v>16</v>
      </c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26.25" customHeight="1">
      <c r="A126" s="38"/>
      <c r="B126" s="39"/>
      <c r="C126" s="40"/>
      <c r="D126" s="40"/>
      <c r="E126" s="174" t="str">
        <f>E7</f>
        <v>VOŠ a SPŠ Žďár nad Sázavou - Rekonstrukce ZTI budovy školy - Strojírenská</v>
      </c>
      <c r="F126" s="32"/>
      <c r="G126" s="32"/>
      <c r="H126" s="32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2" customHeight="1">
      <c r="A127" s="38"/>
      <c r="B127" s="39"/>
      <c r="C127" s="32" t="s">
        <v>99</v>
      </c>
      <c r="D127" s="40"/>
      <c r="E127" s="40"/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16.5" customHeight="1">
      <c r="A128" s="38"/>
      <c r="B128" s="39"/>
      <c r="C128" s="40"/>
      <c r="D128" s="40"/>
      <c r="E128" s="76" t="str">
        <f>E9</f>
        <v>D.1.1 SO01 - stavební úpravy</v>
      </c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39"/>
      <c r="C129" s="40"/>
      <c r="D129" s="40"/>
      <c r="E129" s="40"/>
      <c r="F129" s="40"/>
      <c r="G129" s="40"/>
      <c r="H129" s="40"/>
      <c r="I129" s="40"/>
      <c r="J129" s="40"/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12" customHeight="1">
      <c r="A130" s="38"/>
      <c r="B130" s="39"/>
      <c r="C130" s="32" t="s">
        <v>20</v>
      </c>
      <c r="D130" s="40"/>
      <c r="E130" s="40"/>
      <c r="F130" s="27" t="str">
        <f>F12</f>
        <v>Žďár nad Sázavou, Strojírenská 6</v>
      </c>
      <c r="G130" s="40"/>
      <c r="H130" s="40"/>
      <c r="I130" s="32" t="s">
        <v>22</v>
      </c>
      <c r="J130" s="79" t="str">
        <f>IF(J12="","",J12)</f>
        <v>2. 2. 2024</v>
      </c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6.96" customHeight="1">
      <c r="A131" s="38"/>
      <c r="B131" s="39"/>
      <c r="C131" s="40"/>
      <c r="D131" s="40"/>
      <c r="E131" s="40"/>
      <c r="F131" s="40"/>
      <c r="G131" s="40"/>
      <c r="H131" s="40"/>
      <c r="I131" s="40"/>
      <c r="J131" s="40"/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40.05" customHeight="1">
      <c r="A132" s="38"/>
      <c r="B132" s="39"/>
      <c r="C132" s="32" t="s">
        <v>24</v>
      </c>
      <c r="D132" s="40"/>
      <c r="E132" s="40"/>
      <c r="F132" s="27" t="str">
        <f>E15</f>
        <v>Kraj Vysočina, Žižkova 1882/57, 586 01 Jihlava</v>
      </c>
      <c r="G132" s="40"/>
      <c r="H132" s="40"/>
      <c r="I132" s="32" t="s">
        <v>30</v>
      </c>
      <c r="J132" s="36" t="str">
        <f>E21</f>
        <v>Filip Marek, Brněnská 326/34, Žďár nad Sázavou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40.05" customHeight="1">
      <c r="A133" s="38"/>
      <c r="B133" s="39"/>
      <c r="C133" s="32" t="s">
        <v>28</v>
      </c>
      <c r="D133" s="40"/>
      <c r="E133" s="40"/>
      <c r="F133" s="27" t="str">
        <f>IF(E18="","",E18)</f>
        <v>Vyplň údaj</v>
      </c>
      <c r="G133" s="40"/>
      <c r="H133" s="40"/>
      <c r="I133" s="32" t="s">
        <v>33</v>
      </c>
      <c r="J133" s="36" t="str">
        <f>E24</f>
        <v>Filip Marek, Brněnská 326/34, Žďár nad Sázavou</v>
      </c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0.32" customHeight="1">
      <c r="A134" s="38"/>
      <c r="B134" s="39"/>
      <c r="C134" s="40"/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10" customFormat="1" ht="29.28" customHeight="1">
      <c r="A135" s="185"/>
      <c r="B135" s="186"/>
      <c r="C135" s="187" t="s">
        <v>127</v>
      </c>
      <c r="D135" s="188" t="s">
        <v>60</v>
      </c>
      <c r="E135" s="188" t="s">
        <v>56</v>
      </c>
      <c r="F135" s="188" t="s">
        <v>57</v>
      </c>
      <c r="G135" s="188" t="s">
        <v>128</v>
      </c>
      <c r="H135" s="188" t="s">
        <v>129</v>
      </c>
      <c r="I135" s="188" t="s">
        <v>130</v>
      </c>
      <c r="J135" s="189" t="s">
        <v>103</v>
      </c>
      <c r="K135" s="190" t="s">
        <v>131</v>
      </c>
      <c r="L135" s="191"/>
      <c r="M135" s="100" t="s">
        <v>1</v>
      </c>
      <c r="N135" s="101" t="s">
        <v>39</v>
      </c>
      <c r="O135" s="101" t="s">
        <v>132</v>
      </c>
      <c r="P135" s="101" t="s">
        <v>133</v>
      </c>
      <c r="Q135" s="101" t="s">
        <v>134</v>
      </c>
      <c r="R135" s="101" t="s">
        <v>135</v>
      </c>
      <c r="S135" s="101" t="s">
        <v>136</v>
      </c>
      <c r="T135" s="102" t="s">
        <v>137</v>
      </c>
      <c r="U135" s="185"/>
      <c r="V135" s="185"/>
      <c r="W135" s="185"/>
      <c r="X135" s="185"/>
      <c r="Y135" s="185"/>
      <c r="Z135" s="185"/>
      <c r="AA135" s="185"/>
      <c r="AB135" s="185"/>
      <c r="AC135" s="185"/>
      <c r="AD135" s="185"/>
      <c r="AE135" s="185"/>
    </row>
    <row r="136" s="2" customFormat="1" ht="22.8" customHeight="1">
      <c r="A136" s="38"/>
      <c r="B136" s="39"/>
      <c r="C136" s="107" t="s">
        <v>138</v>
      </c>
      <c r="D136" s="40"/>
      <c r="E136" s="40"/>
      <c r="F136" s="40"/>
      <c r="G136" s="40"/>
      <c r="H136" s="40"/>
      <c r="I136" s="40"/>
      <c r="J136" s="192">
        <f>BK136</f>
        <v>0</v>
      </c>
      <c r="K136" s="40"/>
      <c r="L136" s="44"/>
      <c r="M136" s="103"/>
      <c r="N136" s="193"/>
      <c r="O136" s="104"/>
      <c r="P136" s="194">
        <f>P137+P239+P251+P329+P357+P384+P389+P397+P514+P516+P532+P540+P572+P584+P666+P695+P705+P823+P833+P861</f>
        <v>0</v>
      </c>
      <c r="Q136" s="104"/>
      <c r="R136" s="194">
        <f>R137+R239+R251+R329+R357+R384+R389+R397+R514+R516+R532+R540+R572+R584+R666+R695+R705+R823+R833+R861</f>
        <v>0</v>
      </c>
      <c r="S136" s="104"/>
      <c r="T136" s="195">
        <f>T137+T239+T251+T329+T357+T384+T389+T397+T514+T516+T532+T540+T572+T584+T666+T695+T705+T823+T833+T861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74</v>
      </c>
      <c r="AU136" s="17" t="s">
        <v>105</v>
      </c>
      <c r="BK136" s="196">
        <f>BK137+BK239+BK251+BK329+BK357+BK384+BK389+BK397+BK514+BK516+BK532+BK540+BK572+BK584+BK666+BK695+BK705+BK823+BK833+BK861</f>
        <v>0</v>
      </c>
    </row>
    <row r="137" s="11" customFormat="1" ht="25.92" customHeight="1">
      <c r="A137" s="11"/>
      <c r="B137" s="197"/>
      <c r="C137" s="198"/>
      <c r="D137" s="199" t="s">
        <v>74</v>
      </c>
      <c r="E137" s="200" t="s">
        <v>139</v>
      </c>
      <c r="F137" s="200" t="s">
        <v>140</v>
      </c>
      <c r="G137" s="198"/>
      <c r="H137" s="198"/>
      <c r="I137" s="201"/>
      <c r="J137" s="202">
        <f>BK137</f>
        <v>0</v>
      </c>
      <c r="K137" s="198"/>
      <c r="L137" s="203"/>
      <c r="M137" s="204"/>
      <c r="N137" s="205"/>
      <c r="O137" s="205"/>
      <c r="P137" s="206">
        <f>SUM(P138:P238)</f>
        <v>0</v>
      </c>
      <c r="Q137" s="205"/>
      <c r="R137" s="206">
        <f>SUM(R138:R238)</f>
        <v>0</v>
      </c>
      <c r="S137" s="205"/>
      <c r="T137" s="207">
        <f>SUM(T138:T238)</f>
        <v>0</v>
      </c>
      <c r="U137" s="11"/>
      <c r="V137" s="11"/>
      <c r="W137" s="11"/>
      <c r="X137" s="11"/>
      <c r="Y137" s="11"/>
      <c r="Z137" s="11"/>
      <c r="AA137" s="11"/>
      <c r="AB137" s="11"/>
      <c r="AC137" s="11"/>
      <c r="AD137" s="11"/>
      <c r="AE137" s="11"/>
      <c r="AR137" s="208" t="s">
        <v>83</v>
      </c>
      <c r="AT137" s="209" t="s">
        <v>74</v>
      </c>
      <c r="AU137" s="209" t="s">
        <v>75</v>
      </c>
      <c r="AY137" s="208" t="s">
        <v>141</v>
      </c>
      <c r="BK137" s="210">
        <f>SUM(BK138:BK238)</f>
        <v>0</v>
      </c>
    </row>
    <row r="138" s="2" customFormat="1" ht="16.5" customHeight="1">
      <c r="A138" s="38"/>
      <c r="B138" s="39"/>
      <c r="C138" s="211" t="s">
        <v>83</v>
      </c>
      <c r="D138" s="211" t="s">
        <v>142</v>
      </c>
      <c r="E138" s="212" t="s">
        <v>143</v>
      </c>
      <c r="F138" s="213" t="s">
        <v>144</v>
      </c>
      <c r="G138" s="214" t="s">
        <v>145</v>
      </c>
      <c r="H138" s="215">
        <v>4.8300000000000001</v>
      </c>
      <c r="I138" s="216"/>
      <c r="J138" s="217">
        <f>ROUND(I138*H138,2)</f>
        <v>0</v>
      </c>
      <c r="K138" s="218"/>
      <c r="L138" s="44"/>
      <c r="M138" s="219" t="s">
        <v>1</v>
      </c>
      <c r="N138" s="220" t="s">
        <v>40</v>
      </c>
      <c r="O138" s="91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146</v>
      </c>
      <c r="AT138" s="223" t="s">
        <v>142</v>
      </c>
      <c r="AU138" s="223" t="s">
        <v>83</v>
      </c>
      <c r="AY138" s="17" t="s">
        <v>141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83</v>
      </c>
      <c r="BK138" s="224">
        <f>ROUND(I138*H138,2)</f>
        <v>0</v>
      </c>
      <c r="BL138" s="17" t="s">
        <v>146</v>
      </c>
      <c r="BM138" s="223" t="s">
        <v>147</v>
      </c>
    </row>
    <row r="139" s="12" customFormat="1">
      <c r="A139" s="12"/>
      <c r="B139" s="225"/>
      <c r="C139" s="226"/>
      <c r="D139" s="227" t="s">
        <v>148</v>
      </c>
      <c r="E139" s="228" t="s">
        <v>1</v>
      </c>
      <c r="F139" s="229" t="s">
        <v>149</v>
      </c>
      <c r="G139" s="226"/>
      <c r="H139" s="230">
        <v>4.8300000000000001</v>
      </c>
      <c r="I139" s="231"/>
      <c r="J139" s="226"/>
      <c r="K139" s="226"/>
      <c r="L139" s="232"/>
      <c r="M139" s="233"/>
      <c r="N139" s="234"/>
      <c r="O139" s="234"/>
      <c r="P139" s="234"/>
      <c r="Q139" s="234"/>
      <c r="R139" s="234"/>
      <c r="S139" s="234"/>
      <c r="T139" s="235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6" t="s">
        <v>148</v>
      </c>
      <c r="AU139" s="236" t="s">
        <v>83</v>
      </c>
      <c r="AV139" s="12" t="s">
        <v>85</v>
      </c>
      <c r="AW139" s="12" t="s">
        <v>32</v>
      </c>
      <c r="AX139" s="12" t="s">
        <v>75</v>
      </c>
      <c r="AY139" s="236" t="s">
        <v>141</v>
      </c>
    </row>
    <row r="140" s="13" customFormat="1">
      <c r="A140" s="13"/>
      <c r="B140" s="237"/>
      <c r="C140" s="238"/>
      <c r="D140" s="227" t="s">
        <v>148</v>
      </c>
      <c r="E140" s="239" t="s">
        <v>1</v>
      </c>
      <c r="F140" s="240" t="s">
        <v>150</v>
      </c>
      <c r="G140" s="238"/>
      <c r="H140" s="241">
        <v>4.8300000000000001</v>
      </c>
      <c r="I140" s="242"/>
      <c r="J140" s="238"/>
      <c r="K140" s="238"/>
      <c r="L140" s="243"/>
      <c r="M140" s="244"/>
      <c r="N140" s="245"/>
      <c r="O140" s="245"/>
      <c r="P140" s="245"/>
      <c r="Q140" s="245"/>
      <c r="R140" s="245"/>
      <c r="S140" s="245"/>
      <c r="T140" s="246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7" t="s">
        <v>148</v>
      </c>
      <c r="AU140" s="247" t="s">
        <v>83</v>
      </c>
      <c r="AV140" s="13" t="s">
        <v>146</v>
      </c>
      <c r="AW140" s="13" t="s">
        <v>32</v>
      </c>
      <c r="AX140" s="13" t="s">
        <v>83</v>
      </c>
      <c r="AY140" s="247" t="s">
        <v>141</v>
      </c>
    </row>
    <row r="141" s="2" customFormat="1" ht="21.75" customHeight="1">
      <c r="A141" s="38"/>
      <c r="B141" s="39"/>
      <c r="C141" s="211" t="s">
        <v>85</v>
      </c>
      <c r="D141" s="211" t="s">
        <v>142</v>
      </c>
      <c r="E141" s="212" t="s">
        <v>151</v>
      </c>
      <c r="F141" s="213" t="s">
        <v>152</v>
      </c>
      <c r="G141" s="214" t="s">
        <v>153</v>
      </c>
      <c r="H141" s="215">
        <v>8</v>
      </c>
      <c r="I141" s="216"/>
      <c r="J141" s="217">
        <f>ROUND(I141*H141,2)</f>
        <v>0</v>
      </c>
      <c r="K141" s="218"/>
      <c r="L141" s="44"/>
      <c r="M141" s="219" t="s">
        <v>1</v>
      </c>
      <c r="N141" s="220" t="s">
        <v>40</v>
      </c>
      <c r="O141" s="91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146</v>
      </c>
      <c r="AT141" s="223" t="s">
        <v>142</v>
      </c>
      <c r="AU141" s="223" t="s">
        <v>83</v>
      </c>
      <c r="AY141" s="17" t="s">
        <v>141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83</v>
      </c>
      <c r="BK141" s="224">
        <f>ROUND(I141*H141,2)</f>
        <v>0</v>
      </c>
      <c r="BL141" s="17" t="s">
        <v>146</v>
      </c>
      <c r="BM141" s="223" t="s">
        <v>154</v>
      </c>
    </row>
    <row r="142" s="12" customFormat="1">
      <c r="A142" s="12"/>
      <c r="B142" s="225"/>
      <c r="C142" s="226"/>
      <c r="D142" s="227" t="s">
        <v>148</v>
      </c>
      <c r="E142" s="228" t="s">
        <v>1</v>
      </c>
      <c r="F142" s="229" t="s">
        <v>146</v>
      </c>
      <c r="G142" s="226"/>
      <c r="H142" s="230">
        <v>4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6" t="s">
        <v>148</v>
      </c>
      <c r="AU142" s="236" t="s">
        <v>83</v>
      </c>
      <c r="AV142" s="12" t="s">
        <v>85</v>
      </c>
      <c r="AW142" s="12" t="s">
        <v>32</v>
      </c>
      <c r="AX142" s="12" t="s">
        <v>75</v>
      </c>
      <c r="AY142" s="236" t="s">
        <v>141</v>
      </c>
    </row>
    <row r="143" s="12" customFormat="1">
      <c r="A143" s="12"/>
      <c r="B143" s="225"/>
      <c r="C143" s="226"/>
      <c r="D143" s="227" t="s">
        <v>148</v>
      </c>
      <c r="E143" s="228" t="s">
        <v>1</v>
      </c>
      <c r="F143" s="229" t="s">
        <v>85</v>
      </c>
      <c r="G143" s="226"/>
      <c r="H143" s="230">
        <v>2</v>
      </c>
      <c r="I143" s="231"/>
      <c r="J143" s="226"/>
      <c r="K143" s="226"/>
      <c r="L143" s="232"/>
      <c r="M143" s="233"/>
      <c r="N143" s="234"/>
      <c r="O143" s="234"/>
      <c r="P143" s="234"/>
      <c r="Q143" s="234"/>
      <c r="R143" s="234"/>
      <c r="S143" s="234"/>
      <c r="T143" s="235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6" t="s">
        <v>148</v>
      </c>
      <c r="AU143" s="236" t="s">
        <v>83</v>
      </c>
      <c r="AV143" s="12" t="s">
        <v>85</v>
      </c>
      <c r="AW143" s="12" t="s">
        <v>32</v>
      </c>
      <c r="AX143" s="12" t="s">
        <v>75</v>
      </c>
      <c r="AY143" s="236" t="s">
        <v>141</v>
      </c>
    </row>
    <row r="144" s="12" customFormat="1">
      <c r="A144" s="12"/>
      <c r="B144" s="225"/>
      <c r="C144" s="226"/>
      <c r="D144" s="227" t="s">
        <v>148</v>
      </c>
      <c r="E144" s="228" t="s">
        <v>1</v>
      </c>
      <c r="F144" s="229" t="s">
        <v>85</v>
      </c>
      <c r="G144" s="226"/>
      <c r="H144" s="230">
        <v>2</v>
      </c>
      <c r="I144" s="231"/>
      <c r="J144" s="226"/>
      <c r="K144" s="226"/>
      <c r="L144" s="232"/>
      <c r="M144" s="233"/>
      <c r="N144" s="234"/>
      <c r="O144" s="234"/>
      <c r="P144" s="234"/>
      <c r="Q144" s="234"/>
      <c r="R144" s="234"/>
      <c r="S144" s="234"/>
      <c r="T144" s="235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6" t="s">
        <v>148</v>
      </c>
      <c r="AU144" s="236" t="s">
        <v>83</v>
      </c>
      <c r="AV144" s="12" t="s">
        <v>85</v>
      </c>
      <c r="AW144" s="12" t="s">
        <v>32</v>
      </c>
      <c r="AX144" s="12" t="s">
        <v>75</v>
      </c>
      <c r="AY144" s="236" t="s">
        <v>141</v>
      </c>
    </row>
    <row r="145" s="13" customFormat="1">
      <c r="A145" s="13"/>
      <c r="B145" s="237"/>
      <c r="C145" s="238"/>
      <c r="D145" s="227" t="s">
        <v>148</v>
      </c>
      <c r="E145" s="239" t="s">
        <v>1</v>
      </c>
      <c r="F145" s="240" t="s">
        <v>150</v>
      </c>
      <c r="G145" s="238"/>
      <c r="H145" s="241">
        <v>8</v>
      </c>
      <c r="I145" s="242"/>
      <c r="J145" s="238"/>
      <c r="K145" s="238"/>
      <c r="L145" s="243"/>
      <c r="M145" s="244"/>
      <c r="N145" s="245"/>
      <c r="O145" s="245"/>
      <c r="P145" s="245"/>
      <c r="Q145" s="245"/>
      <c r="R145" s="245"/>
      <c r="S145" s="245"/>
      <c r="T145" s="246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7" t="s">
        <v>148</v>
      </c>
      <c r="AU145" s="247" t="s">
        <v>83</v>
      </c>
      <c r="AV145" s="13" t="s">
        <v>146</v>
      </c>
      <c r="AW145" s="13" t="s">
        <v>32</v>
      </c>
      <c r="AX145" s="13" t="s">
        <v>83</v>
      </c>
      <c r="AY145" s="247" t="s">
        <v>141</v>
      </c>
    </row>
    <row r="146" s="2" customFormat="1" ht="21.75" customHeight="1">
      <c r="A146" s="38"/>
      <c r="B146" s="39"/>
      <c r="C146" s="211" t="s">
        <v>155</v>
      </c>
      <c r="D146" s="211" t="s">
        <v>142</v>
      </c>
      <c r="E146" s="212" t="s">
        <v>156</v>
      </c>
      <c r="F146" s="213" t="s">
        <v>157</v>
      </c>
      <c r="G146" s="214" t="s">
        <v>153</v>
      </c>
      <c r="H146" s="215">
        <v>13</v>
      </c>
      <c r="I146" s="216"/>
      <c r="J146" s="217">
        <f>ROUND(I146*H146,2)</f>
        <v>0</v>
      </c>
      <c r="K146" s="218"/>
      <c r="L146" s="44"/>
      <c r="M146" s="219" t="s">
        <v>1</v>
      </c>
      <c r="N146" s="220" t="s">
        <v>40</v>
      </c>
      <c r="O146" s="91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146</v>
      </c>
      <c r="AT146" s="223" t="s">
        <v>142</v>
      </c>
      <c r="AU146" s="223" t="s">
        <v>83</v>
      </c>
      <c r="AY146" s="17" t="s">
        <v>141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83</v>
      </c>
      <c r="BK146" s="224">
        <f>ROUND(I146*H146,2)</f>
        <v>0</v>
      </c>
      <c r="BL146" s="17" t="s">
        <v>146</v>
      </c>
      <c r="BM146" s="223" t="s">
        <v>158</v>
      </c>
    </row>
    <row r="147" s="12" customFormat="1">
      <c r="A147" s="12"/>
      <c r="B147" s="225"/>
      <c r="C147" s="226"/>
      <c r="D147" s="227" t="s">
        <v>148</v>
      </c>
      <c r="E147" s="228" t="s">
        <v>1</v>
      </c>
      <c r="F147" s="229" t="s">
        <v>85</v>
      </c>
      <c r="G147" s="226"/>
      <c r="H147" s="230">
        <v>2</v>
      </c>
      <c r="I147" s="231"/>
      <c r="J147" s="226"/>
      <c r="K147" s="226"/>
      <c r="L147" s="232"/>
      <c r="M147" s="233"/>
      <c r="N147" s="234"/>
      <c r="O147" s="234"/>
      <c r="P147" s="234"/>
      <c r="Q147" s="234"/>
      <c r="R147" s="234"/>
      <c r="S147" s="234"/>
      <c r="T147" s="235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6" t="s">
        <v>148</v>
      </c>
      <c r="AU147" s="236" t="s">
        <v>83</v>
      </c>
      <c r="AV147" s="12" t="s">
        <v>85</v>
      </c>
      <c r="AW147" s="12" t="s">
        <v>32</v>
      </c>
      <c r="AX147" s="12" t="s">
        <v>75</v>
      </c>
      <c r="AY147" s="236" t="s">
        <v>141</v>
      </c>
    </row>
    <row r="148" s="12" customFormat="1">
      <c r="A148" s="12"/>
      <c r="B148" s="225"/>
      <c r="C148" s="226"/>
      <c r="D148" s="227" t="s">
        <v>148</v>
      </c>
      <c r="E148" s="228" t="s">
        <v>1</v>
      </c>
      <c r="F148" s="229" t="s">
        <v>146</v>
      </c>
      <c r="G148" s="226"/>
      <c r="H148" s="230">
        <v>4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6" t="s">
        <v>148</v>
      </c>
      <c r="AU148" s="236" t="s">
        <v>83</v>
      </c>
      <c r="AV148" s="12" t="s">
        <v>85</v>
      </c>
      <c r="AW148" s="12" t="s">
        <v>32</v>
      </c>
      <c r="AX148" s="12" t="s">
        <v>75</v>
      </c>
      <c r="AY148" s="236" t="s">
        <v>141</v>
      </c>
    </row>
    <row r="149" s="12" customFormat="1">
      <c r="A149" s="12"/>
      <c r="B149" s="225"/>
      <c r="C149" s="226"/>
      <c r="D149" s="227" t="s">
        <v>148</v>
      </c>
      <c r="E149" s="228" t="s">
        <v>1</v>
      </c>
      <c r="F149" s="229" t="s">
        <v>146</v>
      </c>
      <c r="G149" s="226"/>
      <c r="H149" s="230">
        <v>4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6" t="s">
        <v>148</v>
      </c>
      <c r="AU149" s="236" t="s">
        <v>83</v>
      </c>
      <c r="AV149" s="12" t="s">
        <v>85</v>
      </c>
      <c r="AW149" s="12" t="s">
        <v>32</v>
      </c>
      <c r="AX149" s="12" t="s">
        <v>75</v>
      </c>
      <c r="AY149" s="236" t="s">
        <v>141</v>
      </c>
    </row>
    <row r="150" s="12" customFormat="1">
      <c r="A150" s="12"/>
      <c r="B150" s="225"/>
      <c r="C150" s="226"/>
      <c r="D150" s="227" t="s">
        <v>148</v>
      </c>
      <c r="E150" s="228" t="s">
        <v>1</v>
      </c>
      <c r="F150" s="229" t="s">
        <v>155</v>
      </c>
      <c r="G150" s="226"/>
      <c r="H150" s="230">
        <v>3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6" t="s">
        <v>148</v>
      </c>
      <c r="AU150" s="236" t="s">
        <v>83</v>
      </c>
      <c r="AV150" s="12" t="s">
        <v>85</v>
      </c>
      <c r="AW150" s="12" t="s">
        <v>32</v>
      </c>
      <c r="AX150" s="12" t="s">
        <v>75</v>
      </c>
      <c r="AY150" s="236" t="s">
        <v>141</v>
      </c>
    </row>
    <row r="151" s="13" customFormat="1">
      <c r="A151" s="13"/>
      <c r="B151" s="237"/>
      <c r="C151" s="238"/>
      <c r="D151" s="227" t="s">
        <v>148</v>
      </c>
      <c r="E151" s="239" t="s">
        <v>1</v>
      </c>
      <c r="F151" s="240" t="s">
        <v>150</v>
      </c>
      <c r="G151" s="238"/>
      <c r="H151" s="241">
        <v>13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148</v>
      </c>
      <c r="AU151" s="247" t="s">
        <v>83</v>
      </c>
      <c r="AV151" s="13" t="s">
        <v>146</v>
      </c>
      <c r="AW151" s="13" t="s">
        <v>32</v>
      </c>
      <c r="AX151" s="13" t="s">
        <v>83</v>
      </c>
      <c r="AY151" s="247" t="s">
        <v>141</v>
      </c>
    </row>
    <row r="152" s="2" customFormat="1" ht="16.5" customHeight="1">
      <c r="A152" s="38"/>
      <c r="B152" s="39"/>
      <c r="C152" s="211" t="s">
        <v>146</v>
      </c>
      <c r="D152" s="211" t="s">
        <v>142</v>
      </c>
      <c r="E152" s="212" t="s">
        <v>159</v>
      </c>
      <c r="F152" s="213" t="s">
        <v>160</v>
      </c>
      <c r="G152" s="214" t="s">
        <v>145</v>
      </c>
      <c r="H152" s="215">
        <v>320.63299999999998</v>
      </c>
      <c r="I152" s="216"/>
      <c r="J152" s="217">
        <f>ROUND(I152*H152,2)</f>
        <v>0</v>
      </c>
      <c r="K152" s="218"/>
      <c r="L152" s="44"/>
      <c r="M152" s="219" t="s">
        <v>1</v>
      </c>
      <c r="N152" s="220" t="s">
        <v>40</v>
      </c>
      <c r="O152" s="91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146</v>
      </c>
      <c r="AT152" s="223" t="s">
        <v>142</v>
      </c>
      <c r="AU152" s="223" t="s">
        <v>83</v>
      </c>
      <c r="AY152" s="17" t="s">
        <v>141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83</v>
      </c>
      <c r="BK152" s="224">
        <f>ROUND(I152*H152,2)</f>
        <v>0</v>
      </c>
      <c r="BL152" s="17" t="s">
        <v>146</v>
      </c>
      <c r="BM152" s="223" t="s">
        <v>161</v>
      </c>
    </row>
    <row r="153" s="12" customFormat="1">
      <c r="A153" s="12"/>
      <c r="B153" s="225"/>
      <c r="C153" s="226"/>
      <c r="D153" s="227" t="s">
        <v>148</v>
      </c>
      <c r="E153" s="228" t="s">
        <v>1</v>
      </c>
      <c r="F153" s="229" t="s">
        <v>162</v>
      </c>
      <c r="G153" s="226"/>
      <c r="H153" s="230">
        <v>28.600000000000001</v>
      </c>
      <c r="I153" s="231"/>
      <c r="J153" s="226"/>
      <c r="K153" s="226"/>
      <c r="L153" s="232"/>
      <c r="M153" s="233"/>
      <c r="N153" s="234"/>
      <c r="O153" s="234"/>
      <c r="P153" s="234"/>
      <c r="Q153" s="234"/>
      <c r="R153" s="234"/>
      <c r="S153" s="234"/>
      <c r="T153" s="235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6" t="s">
        <v>148</v>
      </c>
      <c r="AU153" s="236" t="s">
        <v>83</v>
      </c>
      <c r="AV153" s="12" t="s">
        <v>85</v>
      </c>
      <c r="AW153" s="12" t="s">
        <v>32</v>
      </c>
      <c r="AX153" s="12" t="s">
        <v>75</v>
      </c>
      <c r="AY153" s="236" t="s">
        <v>141</v>
      </c>
    </row>
    <row r="154" s="12" customFormat="1">
      <c r="A154" s="12"/>
      <c r="B154" s="225"/>
      <c r="C154" s="226"/>
      <c r="D154" s="227" t="s">
        <v>148</v>
      </c>
      <c r="E154" s="228" t="s">
        <v>1</v>
      </c>
      <c r="F154" s="229" t="s">
        <v>163</v>
      </c>
      <c r="G154" s="226"/>
      <c r="H154" s="230">
        <v>-4.2000000000000002</v>
      </c>
      <c r="I154" s="231"/>
      <c r="J154" s="226"/>
      <c r="K154" s="226"/>
      <c r="L154" s="232"/>
      <c r="M154" s="233"/>
      <c r="N154" s="234"/>
      <c r="O154" s="234"/>
      <c r="P154" s="234"/>
      <c r="Q154" s="234"/>
      <c r="R154" s="234"/>
      <c r="S154" s="234"/>
      <c r="T154" s="235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6" t="s">
        <v>148</v>
      </c>
      <c r="AU154" s="236" t="s">
        <v>83</v>
      </c>
      <c r="AV154" s="12" t="s">
        <v>85</v>
      </c>
      <c r="AW154" s="12" t="s">
        <v>32</v>
      </c>
      <c r="AX154" s="12" t="s">
        <v>75</v>
      </c>
      <c r="AY154" s="236" t="s">
        <v>141</v>
      </c>
    </row>
    <row r="155" s="12" customFormat="1">
      <c r="A155" s="12"/>
      <c r="B155" s="225"/>
      <c r="C155" s="226"/>
      <c r="D155" s="227" t="s">
        <v>148</v>
      </c>
      <c r="E155" s="228" t="s">
        <v>1</v>
      </c>
      <c r="F155" s="229" t="s">
        <v>164</v>
      </c>
      <c r="G155" s="226"/>
      <c r="H155" s="230">
        <v>24.716000000000001</v>
      </c>
      <c r="I155" s="231"/>
      <c r="J155" s="226"/>
      <c r="K155" s="226"/>
      <c r="L155" s="232"/>
      <c r="M155" s="233"/>
      <c r="N155" s="234"/>
      <c r="O155" s="234"/>
      <c r="P155" s="234"/>
      <c r="Q155" s="234"/>
      <c r="R155" s="234"/>
      <c r="S155" s="234"/>
      <c r="T155" s="235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6" t="s">
        <v>148</v>
      </c>
      <c r="AU155" s="236" t="s">
        <v>83</v>
      </c>
      <c r="AV155" s="12" t="s">
        <v>85</v>
      </c>
      <c r="AW155" s="12" t="s">
        <v>32</v>
      </c>
      <c r="AX155" s="12" t="s">
        <v>75</v>
      </c>
      <c r="AY155" s="236" t="s">
        <v>141</v>
      </c>
    </row>
    <row r="156" s="12" customFormat="1">
      <c r="A156" s="12"/>
      <c r="B156" s="225"/>
      <c r="C156" s="226"/>
      <c r="D156" s="227" t="s">
        <v>148</v>
      </c>
      <c r="E156" s="228" t="s">
        <v>1</v>
      </c>
      <c r="F156" s="229" t="s">
        <v>165</v>
      </c>
      <c r="G156" s="226"/>
      <c r="H156" s="230">
        <v>-4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6" t="s">
        <v>148</v>
      </c>
      <c r="AU156" s="236" t="s">
        <v>83</v>
      </c>
      <c r="AV156" s="12" t="s">
        <v>85</v>
      </c>
      <c r="AW156" s="12" t="s">
        <v>32</v>
      </c>
      <c r="AX156" s="12" t="s">
        <v>75</v>
      </c>
      <c r="AY156" s="236" t="s">
        <v>141</v>
      </c>
    </row>
    <row r="157" s="12" customFormat="1">
      <c r="A157" s="12"/>
      <c r="B157" s="225"/>
      <c r="C157" s="226"/>
      <c r="D157" s="227" t="s">
        <v>148</v>
      </c>
      <c r="E157" s="228" t="s">
        <v>1</v>
      </c>
      <c r="F157" s="229" t="s">
        <v>166</v>
      </c>
      <c r="G157" s="226"/>
      <c r="H157" s="230">
        <v>20.631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6" t="s">
        <v>148</v>
      </c>
      <c r="AU157" s="236" t="s">
        <v>83</v>
      </c>
      <c r="AV157" s="12" t="s">
        <v>85</v>
      </c>
      <c r="AW157" s="12" t="s">
        <v>32</v>
      </c>
      <c r="AX157" s="12" t="s">
        <v>75</v>
      </c>
      <c r="AY157" s="236" t="s">
        <v>141</v>
      </c>
    </row>
    <row r="158" s="12" customFormat="1">
      <c r="A158" s="12"/>
      <c r="B158" s="225"/>
      <c r="C158" s="226"/>
      <c r="D158" s="227" t="s">
        <v>148</v>
      </c>
      <c r="E158" s="228" t="s">
        <v>1</v>
      </c>
      <c r="F158" s="229" t="s">
        <v>167</v>
      </c>
      <c r="G158" s="226"/>
      <c r="H158" s="230">
        <v>-3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6" t="s">
        <v>148</v>
      </c>
      <c r="AU158" s="236" t="s">
        <v>83</v>
      </c>
      <c r="AV158" s="12" t="s">
        <v>85</v>
      </c>
      <c r="AW158" s="12" t="s">
        <v>32</v>
      </c>
      <c r="AX158" s="12" t="s">
        <v>75</v>
      </c>
      <c r="AY158" s="236" t="s">
        <v>141</v>
      </c>
    </row>
    <row r="159" s="12" customFormat="1">
      <c r="A159" s="12"/>
      <c r="B159" s="225"/>
      <c r="C159" s="226"/>
      <c r="D159" s="227" t="s">
        <v>148</v>
      </c>
      <c r="E159" s="228" t="s">
        <v>1</v>
      </c>
      <c r="F159" s="229" t="s">
        <v>168</v>
      </c>
      <c r="G159" s="226"/>
      <c r="H159" s="230">
        <v>50.098999999999997</v>
      </c>
      <c r="I159" s="231"/>
      <c r="J159" s="226"/>
      <c r="K159" s="226"/>
      <c r="L159" s="232"/>
      <c r="M159" s="233"/>
      <c r="N159" s="234"/>
      <c r="O159" s="234"/>
      <c r="P159" s="234"/>
      <c r="Q159" s="234"/>
      <c r="R159" s="234"/>
      <c r="S159" s="234"/>
      <c r="T159" s="235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6" t="s">
        <v>148</v>
      </c>
      <c r="AU159" s="236" t="s">
        <v>83</v>
      </c>
      <c r="AV159" s="12" t="s">
        <v>85</v>
      </c>
      <c r="AW159" s="12" t="s">
        <v>32</v>
      </c>
      <c r="AX159" s="12" t="s">
        <v>75</v>
      </c>
      <c r="AY159" s="236" t="s">
        <v>141</v>
      </c>
    </row>
    <row r="160" s="12" customFormat="1">
      <c r="A160" s="12"/>
      <c r="B160" s="225"/>
      <c r="C160" s="226"/>
      <c r="D160" s="227" t="s">
        <v>148</v>
      </c>
      <c r="E160" s="228" t="s">
        <v>1</v>
      </c>
      <c r="F160" s="229" t="s">
        <v>169</v>
      </c>
      <c r="G160" s="226"/>
      <c r="H160" s="230">
        <v>-7</v>
      </c>
      <c r="I160" s="231"/>
      <c r="J160" s="226"/>
      <c r="K160" s="226"/>
      <c r="L160" s="232"/>
      <c r="M160" s="233"/>
      <c r="N160" s="234"/>
      <c r="O160" s="234"/>
      <c r="P160" s="234"/>
      <c r="Q160" s="234"/>
      <c r="R160" s="234"/>
      <c r="S160" s="234"/>
      <c r="T160" s="235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6" t="s">
        <v>148</v>
      </c>
      <c r="AU160" s="236" t="s">
        <v>83</v>
      </c>
      <c r="AV160" s="12" t="s">
        <v>85</v>
      </c>
      <c r="AW160" s="12" t="s">
        <v>32</v>
      </c>
      <c r="AX160" s="12" t="s">
        <v>75</v>
      </c>
      <c r="AY160" s="236" t="s">
        <v>141</v>
      </c>
    </row>
    <row r="161" s="12" customFormat="1">
      <c r="A161" s="12"/>
      <c r="B161" s="225"/>
      <c r="C161" s="226"/>
      <c r="D161" s="227" t="s">
        <v>148</v>
      </c>
      <c r="E161" s="228" t="s">
        <v>1</v>
      </c>
      <c r="F161" s="229" t="s">
        <v>170</v>
      </c>
      <c r="G161" s="226"/>
      <c r="H161" s="230">
        <v>221.78700000000001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6" t="s">
        <v>148</v>
      </c>
      <c r="AU161" s="236" t="s">
        <v>83</v>
      </c>
      <c r="AV161" s="12" t="s">
        <v>85</v>
      </c>
      <c r="AW161" s="12" t="s">
        <v>32</v>
      </c>
      <c r="AX161" s="12" t="s">
        <v>75</v>
      </c>
      <c r="AY161" s="236" t="s">
        <v>141</v>
      </c>
    </row>
    <row r="162" s="12" customFormat="1">
      <c r="A162" s="12"/>
      <c r="B162" s="225"/>
      <c r="C162" s="226"/>
      <c r="D162" s="227" t="s">
        <v>148</v>
      </c>
      <c r="E162" s="228" t="s">
        <v>1</v>
      </c>
      <c r="F162" s="229" t="s">
        <v>169</v>
      </c>
      <c r="G162" s="226"/>
      <c r="H162" s="230">
        <v>-7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6" t="s">
        <v>148</v>
      </c>
      <c r="AU162" s="236" t="s">
        <v>83</v>
      </c>
      <c r="AV162" s="12" t="s">
        <v>85</v>
      </c>
      <c r="AW162" s="12" t="s">
        <v>32</v>
      </c>
      <c r="AX162" s="12" t="s">
        <v>75</v>
      </c>
      <c r="AY162" s="236" t="s">
        <v>141</v>
      </c>
    </row>
    <row r="163" s="13" customFormat="1">
      <c r="A163" s="13"/>
      <c r="B163" s="237"/>
      <c r="C163" s="238"/>
      <c r="D163" s="227" t="s">
        <v>148</v>
      </c>
      <c r="E163" s="239" t="s">
        <v>1</v>
      </c>
      <c r="F163" s="240" t="s">
        <v>150</v>
      </c>
      <c r="G163" s="238"/>
      <c r="H163" s="241">
        <v>320.63299999999998</v>
      </c>
      <c r="I163" s="242"/>
      <c r="J163" s="238"/>
      <c r="K163" s="238"/>
      <c r="L163" s="243"/>
      <c r="M163" s="244"/>
      <c r="N163" s="245"/>
      <c r="O163" s="245"/>
      <c r="P163" s="245"/>
      <c r="Q163" s="245"/>
      <c r="R163" s="245"/>
      <c r="S163" s="245"/>
      <c r="T163" s="246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7" t="s">
        <v>148</v>
      </c>
      <c r="AU163" s="247" t="s">
        <v>83</v>
      </c>
      <c r="AV163" s="13" t="s">
        <v>146</v>
      </c>
      <c r="AW163" s="13" t="s">
        <v>32</v>
      </c>
      <c r="AX163" s="13" t="s">
        <v>83</v>
      </c>
      <c r="AY163" s="247" t="s">
        <v>141</v>
      </c>
    </row>
    <row r="164" s="2" customFormat="1" ht="16.5" customHeight="1">
      <c r="A164" s="38"/>
      <c r="B164" s="39"/>
      <c r="C164" s="211" t="s">
        <v>171</v>
      </c>
      <c r="D164" s="211" t="s">
        <v>142</v>
      </c>
      <c r="E164" s="212" t="s">
        <v>172</v>
      </c>
      <c r="F164" s="213" t="s">
        <v>173</v>
      </c>
      <c r="G164" s="214" t="s">
        <v>145</v>
      </c>
      <c r="H164" s="215">
        <v>122.965</v>
      </c>
      <c r="I164" s="216"/>
      <c r="J164" s="217">
        <f>ROUND(I164*H164,2)</f>
        <v>0</v>
      </c>
      <c r="K164" s="218"/>
      <c r="L164" s="44"/>
      <c r="M164" s="219" t="s">
        <v>1</v>
      </c>
      <c r="N164" s="220" t="s">
        <v>40</v>
      </c>
      <c r="O164" s="91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146</v>
      </c>
      <c r="AT164" s="223" t="s">
        <v>142</v>
      </c>
      <c r="AU164" s="223" t="s">
        <v>83</v>
      </c>
      <c r="AY164" s="17" t="s">
        <v>141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83</v>
      </c>
      <c r="BK164" s="224">
        <f>ROUND(I164*H164,2)</f>
        <v>0</v>
      </c>
      <c r="BL164" s="17" t="s">
        <v>146</v>
      </c>
      <c r="BM164" s="223" t="s">
        <v>174</v>
      </c>
    </row>
    <row r="165" s="12" customFormat="1">
      <c r="A165" s="12"/>
      <c r="B165" s="225"/>
      <c r="C165" s="226"/>
      <c r="D165" s="227" t="s">
        <v>148</v>
      </c>
      <c r="E165" s="228" t="s">
        <v>1</v>
      </c>
      <c r="F165" s="229" t="s">
        <v>175</v>
      </c>
      <c r="G165" s="226"/>
      <c r="H165" s="230">
        <v>10.949999999999999</v>
      </c>
      <c r="I165" s="231"/>
      <c r="J165" s="226"/>
      <c r="K165" s="226"/>
      <c r="L165" s="232"/>
      <c r="M165" s="233"/>
      <c r="N165" s="234"/>
      <c r="O165" s="234"/>
      <c r="P165" s="234"/>
      <c r="Q165" s="234"/>
      <c r="R165" s="234"/>
      <c r="S165" s="234"/>
      <c r="T165" s="235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6" t="s">
        <v>148</v>
      </c>
      <c r="AU165" s="236" t="s">
        <v>83</v>
      </c>
      <c r="AV165" s="12" t="s">
        <v>85</v>
      </c>
      <c r="AW165" s="12" t="s">
        <v>32</v>
      </c>
      <c r="AX165" s="12" t="s">
        <v>75</v>
      </c>
      <c r="AY165" s="236" t="s">
        <v>141</v>
      </c>
    </row>
    <row r="166" s="12" customFormat="1">
      <c r="A166" s="12"/>
      <c r="B166" s="225"/>
      <c r="C166" s="226"/>
      <c r="D166" s="227" t="s">
        <v>148</v>
      </c>
      <c r="E166" s="228" t="s">
        <v>1</v>
      </c>
      <c r="F166" s="229" t="s">
        <v>176</v>
      </c>
      <c r="G166" s="226"/>
      <c r="H166" s="230">
        <v>50.375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6" t="s">
        <v>148</v>
      </c>
      <c r="AU166" s="236" t="s">
        <v>83</v>
      </c>
      <c r="AV166" s="12" t="s">
        <v>85</v>
      </c>
      <c r="AW166" s="12" t="s">
        <v>32</v>
      </c>
      <c r="AX166" s="12" t="s">
        <v>75</v>
      </c>
      <c r="AY166" s="236" t="s">
        <v>141</v>
      </c>
    </row>
    <row r="167" s="12" customFormat="1">
      <c r="A167" s="12"/>
      <c r="B167" s="225"/>
      <c r="C167" s="226"/>
      <c r="D167" s="227" t="s">
        <v>148</v>
      </c>
      <c r="E167" s="228" t="s">
        <v>1</v>
      </c>
      <c r="F167" s="229" t="s">
        <v>177</v>
      </c>
      <c r="G167" s="226"/>
      <c r="H167" s="230">
        <v>30.82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6" t="s">
        <v>148</v>
      </c>
      <c r="AU167" s="236" t="s">
        <v>83</v>
      </c>
      <c r="AV167" s="12" t="s">
        <v>85</v>
      </c>
      <c r="AW167" s="12" t="s">
        <v>32</v>
      </c>
      <c r="AX167" s="12" t="s">
        <v>75</v>
      </c>
      <c r="AY167" s="236" t="s">
        <v>141</v>
      </c>
    </row>
    <row r="168" s="12" customFormat="1">
      <c r="A168" s="12"/>
      <c r="B168" s="225"/>
      <c r="C168" s="226"/>
      <c r="D168" s="227" t="s">
        <v>148</v>
      </c>
      <c r="E168" s="228" t="s">
        <v>1</v>
      </c>
      <c r="F168" s="229" t="s">
        <v>177</v>
      </c>
      <c r="G168" s="226"/>
      <c r="H168" s="230">
        <v>30.82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6" t="s">
        <v>148</v>
      </c>
      <c r="AU168" s="236" t="s">
        <v>83</v>
      </c>
      <c r="AV168" s="12" t="s">
        <v>85</v>
      </c>
      <c r="AW168" s="12" t="s">
        <v>32</v>
      </c>
      <c r="AX168" s="12" t="s">
        <v>75</v>
      </c>
      <c r="AY168" s="236" t="s">
        <v>141</v>
      </c>
    </row>
    <row r="169" s="13" customFormat="1">
      <c r="A169" s="13"/>
      <c r="B169" s="237"/>
      <c r="C169" s="238"/>
      <c r="D169" s="227" t="s">
        <v>148</v>
      </c>
      <c r="E169" s="239" t="s">
        <v>1</v>
      </c>
      <c r="F169" s="240" t="s">
        <v>150</v>
      </c>
      <c r="G169" s="238"/>
      <c r="H169" s="241">
        <v>122.965</v>
      </c>
      <c r="I169" s="242"/>
      <c r="J169" s="238"/>
      <c r="K169" s="238"/>
      <c r="L169" s="243"/>
      <c r="M169" s="244"/>
      <c r="N169" s="245"/>
      <c r="O169" s="245"/>
      <c r="P169" s="245"/>
      <c r="Q169" s="245"/>
      <c r="R169" s="245"/>
      <c r="S169" s="245"/>
      <c r="T169" s="246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7" t="s">
        <v>148</v>
      </c>
      <c r="AU169" s="247" t="s">
        <v>83</v>
      </c>
      <c r="AV169" s="13" t="s">
        <v>146</v>
      </c>
      <c r="AW169" s="13" t="s">
        <v>32</v>
      </c>
      <c r="AX169" s="13" t="s">
        <v>83</v>
      </c>
      <c r="AY169" s="247" t="s">
        <v>141</v>
      </c>
    </row>
    <row r="170" s="2" customFormat="1" ht="21.75" customHeight="1">
      <c r="A170" s="38"/>
      <c r="B170" s="39"/>
      <c r="C170" s="211" t="s">
        <v>178</v>
      </c>
      <c r="D170" s="211" t="s">
        <v>142</v>
      </c>
      <c r="E170" s="212" t="s">
        <v>179</v>
      </c>
      <c r="F170" s="213" t="s">
        <v>180</v>
      </c>
      <c r="G170" s="214" t="s">
        <v>145</v>
      </c>
      <c r="H170" s="215">
        <v>118.2</v>
      </c>
      <c r="I170" s="216"/>
      <c r="J170" s="217">
        <f>ROUND(I170*H170,2)</f>
        <v>0</v>
      </c>
      <c r="K170" s="218"/>
      <c r="L170" s="44"/>
      <c r="M170" s="219" t="s">
        <v>1</v>
      </c>
      <c r="N170" s="220" t="s">
        <v>40</v>
      </c>
      <c r="O170" s="91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146</v>
      </c>
      <c r="AT170" s="223" t="s">
        <v>142</v>
      </c>
      <c r="AU170" s="223" t="s">
        <v>83</v>
      </c>
      <c r="AY170" s="17" t="s">
        <v>141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83</v>
      </c>
      <c r="BK170" s="224">
        <f>ROUND(I170*H170,2)</f>
        <v>0</v>
      </c>
      <c r="BL170" s="17" t="s">
        <v>146</v>
      </c>
      <c r="BM170" s="223" t="s">
        <v>181</v>
      </c>
    </row>
    <row r="171" s="14" customFormat="1">
      <c r="A171" s="14"/>
      <c r="B171" s="248"/>
      <c r="C171" s="249"/>
      <c r="D171" s="227" t="s">
        <v>148</v>
      </c>
      <c r="E171" s="250" t="s">
        <v>1</v>
      </c>
      <c r="F171" s="251" t="s">
        <v>182</v>
      </c>
      <c r="G171" s="249"/>
      <c r="H171" s="250" t="s">
        <v>1</v>
      </c>
      <c r="I171" s="252"/>
      <c r="J171" s="249"/>
      <c r="K171" s="249"/>
      <c r="L171" s="253"/>
      <c r="M171" s="254"/>
      <c r="N171" s="255"/>
      <c r="O171" s="255"/>
      <c r="P171" s="255"/>
      <c r="Q171" s="255"/>
      <c r="R171" s="255"/>
      <c r="S171" s="255"/>
      <c r="T171" s="256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7" t="s">
        <v>148</v>
      </c>
      <c r="AU171" s="257" t="s">
        <v>83</v>
      </c>
      <c r="AV171" s="14" t="s">
        <v>83</v>
      </c>
      <c r="AW171" s="14" t="s">
        <v>32</v>
      </c>
      <c r="AX171" s="14" t="s">
        <v>75</v>
      </c>
      <c r="AY171" s="257" t="s">
        <v>141</v>
      </c>
    </row>
    <row r="172" s="12" customFormat="1">
      <c r="A172" s="12"/>
      <c r="B172" s="225"/>
      <c r="C172" s="226"/>
      <c r="D172" s="227" t="s">
        <v>148</v>
      </c>
      <c r="E172" s="228" t="s">
        <v>1</v>
      </c>
      <c r="F172" s="229" t="s">
        <v>183</v>
      </c>
      <c r="G172" s="226"/>
      <c r="H172" s="230">
        <v>51.729999999999997</v>
      </c>
      <c r="I172" s="231"/>
      <c r="J172" s="226"/>
      <c r="K172" s="226"/>
      <c r="L172" s="232"/>
      <c r="M172" s="233"/>
      <c r="N172" s="234"/>
      <c r="O172" s="234"/>
      <c r="P172" s="234"/>
      <c r="Q172" s="234"/>
      <c r="R172" s="234"/>
      <c r="S172" s="234"/>
      <c r="T172" s="235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T172" s="236" t="s">
        <v>148</v>
      </c>
      <c r="AU172" s="236" t="s">
        <v>83</v>
      </c>
      <c r="AV172" s="12" t="s">
        <v>85</v>
      </c>
      <c r="AW172" s="12" t="s">
        <v>32</v>
      </c>
      <c r="AX172" s="12" t="s">
        <v>75</v>
      </c>
      <c r="AY172" s="236" t="s">
        <v>141</v>
      </c>
    </row>
    <row r="173" s="12" customFormat="1">
      <c r="A173" s="12"/>
      <c r="B173" s="225"/>
      <c r="C173" s="226"/>
      <c r="D173" s="227" t="s">
        <v>148</v>
      </c>
      <c r="E173" s="228" t="s">
        <v>1</v>
      </c>
      <c r="F173" s="229" t="s">
        <v>184</v>
      </c>
      <c r="G173" s="226"/>
      <c r="H173" s="230">
        <v>33.219999999999999</v>
      </c>
      <c r="I173" s="231"/>
      <c r="J173" s="226"/>
      <c r="K173" s="226"/>
      <c r="L173" s="232"/>
      <c r="M173" s="233"/>
      <c r="N173" s="234"/>
      <c r="O173" s="234"/>
      <c r="P173" s="234"/>
      <c r="Q173" s="234"/>
      <c r="R173" s="234"/>
      <c r="S173" s="234"/>
      <c r="T173" s="235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6" t="s">
        <v>148</v>
      </c>
      <c r="AU173" s="236" t="s">
        <v>83</v>
      </c>
      <c r="AV173" s="12" t="s">
        <v>85</v>
      </c>
      <c r="AW173" s="12" t="s">
        <v>32</v>
      </c>
      <c r="AX173" s="12" t="s">
        <v>75</v>
      </c>
      <c r="AY173" s="236" t="s">
        <v>141</v>
      </c>
    </row>
    <row r="174" s="12" customFormat="1">
      <c r="A174" s="12"/>
      <c r="B174" s="225"/>
      <c r="C174" s="226"/>
      <c r="D174" s="227" t="s">
        <v>148</v>
      </c>
      <c r="E174" s="228" t="s">
        <v>1</v>
      </c>
      <c r="F174" s="229" t="s">
        <v>185</v>
      </c>
      <c r="G174" s="226"/>
      <c r="H174" s="230">
        <v>33.25</v>
      </c>
      <c r="I174" s="231"/>
      <c r="J174" s="226"/>
      <c r="K174" s="226"/>
      <c r="L174" s="232"/>
      <c r="M174" s="233"/>
      <c r="N174" s="234"/>
      <c r="O174" s="234"/>
      <c r="P174" s="234"/>
      <c r="Q174" s="234"/>
      <c r="R174" s="234"/>
      <c r="S174" s="234"/>
      <c r="T174" s="235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T174" s="236" t="s">
        <v>148</v>
      </c>
      <c r="AU174" s="236" t="s">
        <v>83</v>
      </c>
      <c r="AV174" s="12" t="s">
        <v>85</v>
      </c>
      <c r="AW174" s="12" t="s">
        <v>32</v>
      </c>
      <c r="AX174" s="12" t="s">
        <v>75</v>
      </c>
      <c r="AY174" s="236" t="s">
        <v>141</v>
      </c>
    </row>
    <row r="175" s="13" customFormat="1">
      <c r="A175" s="13"/>
      <c r="B175" s="237"/>
      <c r="C175" s="238"/>
      <c r="D175" s="227" t="s">
        <v>148</v>
      </c>
      <c r="E175" s="239" t="s">
        <v>1</v>
      </c>
      <c r="F175" s="240" t="s">
        <v>150</v>
      </c>
      <c r="G175" s="238"/>
      <c r="H175" s="241">
        <v>118.2</v>
      </c>
      <c r="I175" s="242"/>
      <c r="J175" s="238"/>
      <c r="K175" s="238"/>
      <c r="L175" s="243"/>
      <c r="M175" s="244"/>
      <c r="N175" s="245"/>
      <c r="O175" s="245"/>
      <c r="P175" s="245"/>
      <c r="Q175" s="245"/>
      <c r="R175" s="245"/>
      <c r="S175" s="245"/>
      <c r="T175" s="246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7" t="s">
        <v>148</v>
      </c>
      <c r="AU175" s="247" t="s">
        <v>83</v>
      </c>
      <c r="AV175" s="13" t="s">
        <v>146</v>
      </c>
      <c r="AW175" s="13" t="s">
        <v>32</v>
      </c>
      <c r="AX175" s="13" t="s">
        <v>83</v>
      </c>
      <c r="AY175" s="247" t="s">
        <v>141</v>
      </c>
    </row>
    <row r="176" s="2" customFormat="1" ht="21.75" customHeight="1">
      <c r="A176" s="38"/>
      <c r="B176" s="39"/>
      <c r="C176" s="211" t="s">
        <v>186</v>
      </c>
      <c r="D176" s="211" t="s">
        <v>142</v>
      </c>
      <c r="E176" s="212" t="s">
        <v>187</v>
      </c>
      <c r="F176" s="213" t="s">
        <v>188</v>
      </c>
      <c r="G176" s="214" t="s">
        <v>145</v>
      </c>
      <c r="H176" s="215">
        <v>12.640000000000001</v>
      </c>
      <c r="I176" s="216"/>
      <c r="J176" s="217">
        <f>ROUND(I176*H176,2)</f>
        <v>0</v>
      </c>
      <c r="K176" s="218"/>
      <c r="L176" s="44"/>
      <c r="M176" s="219" t="s">
        <v>1</v>
      </c>
      <c r="N176" s="220" t="s">
        <v>40</v>
      </c>
      <c r="O176" s="91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146</v>
      </c>
      <c r="AT176" s="223" t="s">
        <v>142</v>
      </c>
      <c r="AU176" s="223" t="s">
        <v>83</v>
      </c>
      <c r="AY176" s="17" t="s">
        <v>141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83</v>
      </c>
      <c r="BK176" s="224">
        <f>ROUND(I176*H176,2)</f>
        <v>0</v>
      </c>
      <c r="BL176" s="17" t="s">
        <v>146</v>
      </c>
      <c r="BM176" s="223" t="s">
        <v>189</v>
      </c>
    </row>
    <row r="177" s="14" customFormat="1">
      <c r="A177" s="14"/>
      <c r="B177" s="248"/>
      <c r="C177" s="249"/>
      <c r="D177" s="227" t="s">
        <v>148</v>
      </c>
      <c r="E177" s="250" t="s">
        <v>1</v>
      </c>
      <c r="F177" s="251" t="s">
        <v>190</v>
      </c>
      <c r="G177" s="249"/>
      <c r="H177" s="250" t="s">
        <v>1</v>
      </c>
      <c r="I177" s="252"/>
      <c r="J177" s="249"/>
      <c r="K177" s="249"/>
      <c r="L177" s="253"/>
      <c r="M177" s="254"/>
      <c r="N177" s="255"/>
      <c r="O177" s="255"/>
      <c r="P177" s="255"/>
      <c r="Q177" s="255"/>
      <c r="R177" s="255"/>
      <c r="S177" s="255"/>
      <c r="T177" s="256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7" t="s">
        <v>148</v>
      </c>
      <c r="AU177" s="257" t="s">
        <v>83</v>
      </c>
      <c r="AV177" s="14" t="s">
        <v>83</v>
      </c>
      <c r="AW177" s="14" t="s">
        <v>32</v>
      </c>
      <c r="AX177" s="14" t="s">
        <v>75</v>
      </c>
      <c r="AY177" s="257" t="s">
        <v>141</v>
      </c>
    </row>
    <row r="178" s="12" customFormat="1">
      <c r="A178" s="12"/>
      <c r="B178" s="225"/>
      <c r="C178" s="226"/>
      <c r="D178" s="227" t="s">
        <v>148</v>
      </c>
      <c r="E178" s="228" t="s">
        <v>1</v>
      </c>
      <c r="F178" s="229" t="s">
        <v>191</v>
      </c>
      <c r="G178" s="226"/>
      <c r="H178" s="230">
        <v>4.4500000000000002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6" t="s">
        <v>148</v>
      </c>
      <c r="AU178" s="236" t="s">
        <v>83</v>
      </c>
      <c r="AV178" s="12" t="s">
        <v>85</v>
      </c>
      <c r="AW178" s="12" t="s">
        <v>32</v>
      </c>
      <c r="AX178" s="12" t="s">
        <v>75</v>
      </c>
      <c r="AY178" s="236" t="s">
        <v>141</v>
      </c>
    </row>
    <row r="179" s="12" customFormat="1">
      <c r="A179" s="12"/>
      <c r="B179" s="225"/>
      <c r="C179" s="226"/>
      <c r="D179" s="227" t="s">
        <v>148</v>
      </c>
      <c r="E179" s="228" t="s">
        <v>1</v>
      </c>
      <c r="F179" s="229" t="s">
        <v>192</v>
      </c>
      <c r="G179" s="226"/>
      <c r="H179" s="230">
        <v>3.7400000000000002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6" t="s">
        <v>148</v>
      </c>
      <c r="AU179" s="236" t="s">
        <v>83</v>
      </c>
      <c r="AV179" s="12" t="s">
        <v>85</v>
      </c>
      <c r="AW179" s="12" t="s">
        <v>32</v>
      </c>
      <c r="AX179" s="12" t="s">
        <v>75</v>
      </c>
      <c r="AY179" s="236" t="s">
        <v>141</v>
      </c>
    </row>
    <row r="180" s="12" customFormat="1">
      <c r="A180" s="12"/>
      <c r="B180" s="225"/>
      <c r="C180" s="226"/>
      <c r="D180" s="227" t="s">
        <v>148</v>
      </c>
      <c r="E180" s="228" t="s">
        <v>1</v>
      </c>
      <c r="F180" s="229" t="s">
        <v>191</v>
      </c>
      <c r="G180" s="226"/>
      <c r="H180" s="230">
        <v>4.4500000000000002</v>
      </c>
      <c r="I180" s="231"/>
      <c r="J180" s="226"/>
      <c r="K180" s="226"/>
      <c r="L180" s="232"/>
      <c r="M180" s="233"/>
      <c r="N180" s="234"/>
      <c r="O180" s="234"/>
      <c r="P180" s="234"/>
      <c r="Q180" s="234"/>
      <c r="R180" s="234"/>
      <c r="S180" s="234"/>
      <c r="T180" s="235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6" t="s">
        <v>148</v>
      </c>
      <c r="AU180" s="236" t="s">
        <v>83</v>
      </c>
      <c r="AV180" s="12" t="s">
        <v>85</v>
      </c>
      <c r="AW180" s="12" t="s">
        <v>32</v>
      </c>
      <c r="AX180" s="12" t="s">
        <v>75</v>
      </c>
      <c r="AY180" s="236" t="s">
        <v>141</v>
      </c>
    </row>
    <row r="181" s="13" customFormat="1">
      <c r="A181" s="13"/>
      <c r="B181" s="237"/>
      <c r="C181" s="238"/>
      <c r="D181" s="227" t="s">
        <v>148</v>
      </c>
      <c r="E181" s="239" t="s">
        <v>1</v>
      </c>
      <c r="F181" s="240" t="s">
        <v>150</v>
      </c>
      <c r="G181" s="238"/>
      <c r="H181" s="241">
        <v>12.640000000000001</v>
      </c>
      <c r="I181" s="242"/>
      <c r="J181" s="238"/>
      <c r="K181" s="238"/>
      <c r="L181" s="243"/>
      <c r="M181" s="244"/>
      <c r="N181" s="245"/>
      <c r="O181" s="245"/>
      <c r="P181" s="245"/>
      <c r="Q181" s="245"/>
      <c r="R181" s="245"/>
      <c r="S181" s="245"/>
      <c r="T181" s="246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7" t="s">
        <v>148</v>
      </c>
      <c r="AU181" s="247" t="s">
        <v>83</v>
      </c>
      <c r="AV181" s="13" t="s">
        <v>146</v>
      </c>
      <c r="AW181" s="13" t="s">
        <v>32</v>
      </c>
      <c r="AX181" s="13" t="s">
        <v>83</v>
      </c>
      <c r="AY181" s="247" t="s">
        <v>141</v>
      </c>
    </row>
    <row r="182" s="2" customFormat="1" ht="21.75" customHeight="1">
      <c r="A182" s="38"/>
      <c r="B182" s="39"/>
      <c r="C182" s="211" t="s">
        <v>193</v>
      </c>
      <c r="D182" s="211" t="s">
        <v>142</v>
      </c>
      <c r="E182" s="212" t="s">
        <v>194</v>
      </c>
      <c r="F182" s="213" t="s">
        <v>188</v>
      </c>
      <c r="G182" s="214" t="s">
        <v>145</v>
      </c>
      <c r="H182" s="215">
        <v>61.560000000000002</v>
      </c>
      <c r="I182" s="216"/>
      <c r="J182" s="217">
        <f>ROUND(I182*H182,2)</f>
        <v>0</v>
      </c>
      <c r="K182" s="218"/>
      <c r="L182" s="44"/>
      <c r="M182" s="219" t="s">
        <v>1</v>
      </c>
      <c r="N182" s="220" t="s">
        <v>40</v>
      </c>
      <c r="O182" s="91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146</v>
      </c>
      <c r="AT182" s="223" t="s">
        <v>142</v>
      </c>
      <c r="AU182" s="223" t="s">
        <v>83</v>
      </c>
      <c r="AY182" s="17" t="s">
        <v>141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83</v>
      </c>
      <c r="BK182" s="224">
        <f>ROUND(I182*H182,2)</f>
        <v>0</v>
      </c>
      <c r="BL182" s="17" t="s">
        <v>146</v>
      </c>
      <c r="BM182" s="223" t="s">
        <v>195</v>
      </c>
    </row>
    <row r="183" s="14" customFormat="1">
      <c r="A183" s="14"/>
      <c r="B183" s="248"/>
      <c r="C183" s="249"/>
      <c r="D183" s="227" t="s">
        <v>148</v>
      </c>
      <c r="E183" s="250" t="s">
        <v>1</v>
      </c>
      <c r="F183" s="251" t="s">
        <v>196</v>
      </c>
      <c r="G183" s="249"/>
      <c r="H183" s="250" t="s">
        <v>1</v>
      </c>
      <c r="I183" s="252"/>
      <c r="J183" s="249"/>
      <c r="K183" s="249"/>
      <c r="L183" s="253"/>
      <c r="M183" s="254"/>
      <c r="N183" s="255"/>
      <c r="O183" s="255"/>
      <c r="P183" s="255"/>
      <c r="Q183" s="255"/>
      <c r="R183" s="255"/>
      <c r="S183" s="255"/>
      <c r="T183" s="256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7" t="s">
        <v>148</v>
      </c>
      <c r="AU183" s="257" t="s">
        <v>83</v>
      </c>
      <c r="AV183" s="14" t="s">
        <v>83</v>
      </c>
      <c r="AW183" s="14" t="s">
        <v>32</v>
      </c>
      <c r="AX183" s="14" t="s">
        <v>75</v>
      </c>
      <c r="AY183" s="257" t="s">
        <v>141</v>
      </c>
    </row>
    <row r="184" s="12" customFormat="1">
      <c r="A184" s="12"/>
      <c r="B184" s="225"/>
      <c r="C184" s="226"/>
      <c r="D184" s="227" t="s">
        <v>148</v>
      </c>
      <c r="E184" s="228" t="s">
        <v>1</v>
      </c>
      <c r="F184" s="229" t="s">
        <v>197</v>
      </c>
      <c r="G184" s="226"/>
      <c r="H184" s="230">
        <v>25.879999999999999</v>
      </c>
      <c r="I184" s="231"/>
      <c r="J184" s="226"/>
      <c r="K184" s="226"/>
      <c r="L184" s="232"/>
      <c r="M184" s="233"/>
      <c r="N184" s="234"/>
      <c r="O184" s="234"/>
      <c r="P184" s="234"/>
      <c r="Q184" s="234"/>
      <c r="R184" s="234"/>
      <c r="S184" s="234"/>
      <c r="T184" s="235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6" t="s">
        <v>148</v>
      </c>
      <c r="AU184" s="236" t="s">
        <v>83</v>
      </c>
      <c r="AV184" s="12" t="s">
        <v>85</v>
      </c>
      <c r="AW184" s="12" t="s">
        <v>32</v>
      </c>
      <c r="AX184" s="12" t="s">
        <v>75</v>
      </c>
      <c r="AY184" s="236" t="s">
        <v>141</v>
      </c>
    </row>
    <row r="185" s="12" customFormat="1">
      <c r="A185" s="12"/>
      <c r="B185" s="225"/>
      <c r="C185" s="226"/>
      <c r="D185" s="227" t="s">
        <v>148</v>
      </c>
      <c r="E185" s="228" t="s">
        <v>1</v>
      </c>
      <c r="F185" s="229" t="s">
        <v>198</v>
      </c>
      <c r="G185" s="226"/>
      <c r="H185" s="230">
        <v>17.98</v>
      </c>
      <c r="I185" s="231"/>
      <c r="J185" s="226"/>
      <c r="K185" s="226"/>
      <c r="L185" s="232"/>
      <c r="M185" s="233"/>
      <c r="N185" s="234"/>
      <c r="O185" s="234"/>
      <c r="P185" s="234"/>
      <c r="Q185" s="234"/>
      <c r="R185" s="234"/>
      <c r="S185" s="234"/>
      <c r="T185" s="235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6" t="s">
        <v>148</v>
      </c>
      <c r="AU185" s="236" t="s">
        <v>83</v>
      </c>
      <c r="AV185" s="12" t="s">
        <v>85</v>
      </c>
      <c r="AW185" s="12" t="s">
        <v>32</v>
      </c>
      <c r="AX185" s="12" t="s">
        <v>75</v>
      </c>
      <c r="AY185" s="236" t="s">
        <v>141</v>
      </c>
    </row>
    <row r="186" s="12" customFormat="1">
      <c r="A186" s="12"/>
      <c r="B186" s="225"/>
      <c r="C186" s="226"/>
      <c r="D186" s="227" t="s">
        <v>148</v>
      </c>
      <c r="E186" s="228" t="s">
        <v>1</v>
      </c>
      <c r="F186" s="229" t="s">
        <v>199</v>
      </c>
      <c r="G186" s="226"/>
      <c r="H186" s="230">
        <v>17.699999999999999</v>
      </c>
      <c r="I186" s="231"/>
      <c r="J186" s="226"/>
      <c r="K186" s="226"/>
      <c r="L186" s="232"/>
      <c r="M186" s="233"/>
      <c r="N186" s="234"/>
      <c r="O186" s="234"/>
      <c r="P186" s="234"/>
      <c r="Q186" s="234"/>
      <c r="R186" s="234"/>
      <c r="S186" s="234"/>
      <c r="T186" s="235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6" t="s">
        <v>148</v>
      </c>
      <c r="AU186" s="236" t="s">
        <v>83</v>
      </c>
      <c r="AV186" s="12" t="s">
        <v>85</v>
      </c>
      <c r="AW186" s="12" t="s">
        <v>32</v>
      </c>
      <c r="AX186" s="12" t="s">
        <v>75</v>
      </c>
      <c r="AY186" s="236" t="s">
        <v>141</v>
      </c>
    </row>
    <row r="187" s="13" customFormat="1">
      <c r="A187" s="13"/>
      <c r="B187" s="237"/>
      <c r="C187" s="238"/>
      <c r="D187" s="227" t="s">
        <v>148</v>
      </c>
      <c r="E187" s="239" t="s">
        <v>1</v>
      </c>
      <c r="F187" s="240" t="s">
        <v>150</v>
      </c>
      <c r="G187" s="238"/>
      <c r="H187" s="241">
        <v>61.560000000000002</v>
      </c>
      <c r="I187" s="242"/>
      <c r="J187" s="238"/>
      <c r="K187" s="238"/>
      <c r="L187" s="243"/>
      <c r="M187" s="244"/>
      <c r="N187" s="245"/>
      <c r="O187" s="245"/>
      <c r="P187" s="245"/>
      <c r="Q187" s="245"/>
      <c r="R187" s="245"/>
      <c r="S187" s="245"/>
      <c r="T187" s="246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7" t="s">
        <v>148</v>
      </c>
      <c r="AU187" s="247" t="s">
        <v>83</v>
      </c>
      <c r="AV187" s="13" t="s">
        <v>146</v>
      </c>
      <c r="AW187" s="13" t="s">
        <v>32</v>
      </c>
      <c r="AX187" s="13" t="s">
        <v>83</v>
      </c>
      <c r="AY187" s="247" t="s">
        <v>141</v>
      </c>
    </row>
    <row r="188" s="2" customFormat="1" ht="16.5" customHeight="1">
      <c r="A188" s="38"/>
      <c r="B188" s="39"/>
      <c r="C188" s="211" t="s">
        <v>200</v>
      </c>
      <c r="D188" s="211" t="s">
        <v>142</v>
      </c>
      <c r="E188" s="212" t="s">
        <v>201</v>
      </c>
      <c r="F188" s="213" t="s">
        <v>202</v>
      </c>
      <c r="G188" s="214" t="s">
        <v>203</v>
      </c>
      <c r="H188" s="215">
        <v>11.6</v>
      </c>
      <c r="I188" s="216"/>
      <c r="J188" s="217">
        <f>ROUND(I188*H188,2)</f>
        <v>0</v>
      </c>
      <c r="K188" s="218"/>
      <c r="L188" s="44"/>
      <c r="M188" s="219" t="s">
        <v>1</v>
      </c>
      <c r="N188" s="220" t="s">
        <v>40</v>
      </c>
      <c r="O188" s="91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146</v>
      </c>
      <c r="AT188" s="223" t="s">
        <v>142</v>
      </c>
      <c r="AU188" s="223" t="s">
        <v>83</v>
      </c>
      <c r="AY188" s="17" t="s">
        <v>141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83</v>
      </c>
      <c r="BK188" s="224">
        <f>ROUND(I188*H188,2)</f>
        <v>0</v>
      </c>
      <c r="BL188" s="17" t="s">
        <v>146</v>
      </c>
      <c r="BM188" s="223" t="s">
        <v>204</v>
      </c>
    </row>
    <row r="189" s="14" customFormat="1">
      <c r="A189" s="14"/>
      <c r="B189" s="248"/>
      <c r="C189" s="249"/>
      <c r="D189" s="227" t="s">
        <v>148</v>
      </c>
      <c r="E189" s="250" t="s">
        <v>1</v>
      </c>
      <c r="F189" s="251" t="s">
        <v>205</v>
      </c>
      <c r="G189" s="249"/>
      <c r="H189" s="250" t="s">
        <v>1</v>
      </c>
      <c r="I189" s="252"/>
      <c r="J189" s="249"/>
      <c r="K189" s="249"/>
      <c r="L189" s="253"/>
      <c r="M189" s="254"/>
      <c r="N189" s="255"/>
      <c r="O189" s="255"/>
      <c r="P189" s="255"/>
      <c r="Q189" s="255"/>
      <c r="R189" s="255"/>
      <c r="S189" s="255"/>
      <c r="T189" s="256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7" t="s">
        <v>148</v>
      </c>
      <c r="AU189" s="257" t="s">
        <v>83</v>
      </c>
      <c r="AV189" s="14" t="s">
        <v>83</v>
      </c>
      <c r="AW189" s="14" t="s">
        <v>32</v>
      </c>
      <c r="AX189" s="14" t="s">
        <v>75</v>
      </c>
      <c r="AY189" s="257" t="s">
        <v>141</v>
      </c>
    </row>
    <row r="190" s="12" customFormat="1">
      <c r="A190" s="12"/>
      <c r="B190" s="225"/>
      <c r="C190" s="226"/>
      <c r="D190" s="227" t="s">
        <v>148</v>
      </c>
      <c r="E190" s="228" t="s">
        <v>1</v>
      </c>
      <c r="F190" s="229" t="s">
        <v>206</v>
      </c>
      <c r="G190" s="226"/>
      <c r="H190" s="230">
        <v>11.6</v>
      </c>
      <c r="I190" s="231"/>
      <c r="J190" s="226"/>
      <c r="K190" s="226"/>
      <c r="L190" s="232"/>
      <c r="M190" s="233"/>
      <c r="N190" s="234"/>
      <c r="O190" s="234"/>
      <c r="P190" s="234"/>
      <c r="Q190" s="234"/>
      <c r="R190" s="234"/>
      <c r="S190" s="234"/>
      <c r="T190" s="235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6" t="s">
        <v>148</v>
      </c>
      <c r="AU190" s="236" t="s">
        <v>83</v>
      </c>
      <c r="AV190" s="12" t="s">
        <v>85</v>
      </c>
      <c r="AW190" s="12" t="s">
        <v>32</v>
      </c>
      <c r="AX190" s="12" t="s">
        <v>75</v>
      </c>
      <c r="AY190" s="236" t="s">
        <v>141</v>
      </c>
    </row>
    <row r="191" s="13" customFormat="1">
      <c r="A191" s="13"/>
      <c r="B191" s="237"/>
      <c r="C191" s="238"/>
      <c r="D191" s="227" t="s">
        <v>148</v>
      </c>
      <c r="E191" s="239" t="s">
        <v>1</v>
      </c>
      <c r="F191" s="240" t="s">
        <v>150</v>
      </c>
      <c r="G191" s="238"/>
      <c r="H191" s="241">
        <v>11.6</v>
      </c>
      <c r="I191" s="242"/>
      <c r="J191" s="238"/>
      <c r="K191" s="238"/>
      <c r="L191" s="243"/>
      <c r="M191" s="244"/>
      <c r="N191" s="245"/>
      <c r="O191" s="245"/>
      <c r="P191" s="245"/>
      <c r="Q191" s="245"/>
      <c r="R191" s="245"/>
      <c r="S191" s="245"/>
      <c r="T191" s="246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7" t="s">
        <v>148</v>
      </c>
      <c r="AU191" s="247" t="s">
        <v>83</v>
      </c>
      <c r="AV191" s="13" t="s">
        <v>146</v>
      </c>
      <c r="AW191" s="13" t="s">
        <v>32</v>
      </c>
      <c r="AX191" s="13" t="s">
        <v>83</v>
      </c>
      <c r="AY191" s="247" t="s">
        <v>141</v>
      </c>
    </row>
    <row r="192" s="2" customFormat="1" ht="21.75" customHeight="1">
      <c r="A192" s="38"/>
      <c r="B192" s="39"/>
      <c r="C192" s="211" t="s">
        <v>207</v>
      </c>
      <c r="D192" s="211" t="s">
        <v>142</v>
      </c>
      <c r="E192" s="212" t="s">
        <v>208</v>
      </c>
      <c r="F192" s="213" t="s">
        <v>209</v>
      </c>
      <c r="G192" s="214" t="s">
        <v>203</v>
      </c>
      <c r="H192" s="215">
        <v>23.149999999999999</v>
      </c>
      <c r="I192" s="216"/>
      <c r="J192" s="217">
        <f>ROUND(I192*H192,2)</f>
        <v>0</v>
      </c>
      <c r="K192" s="218"/>
      <c r="L192" s="44"/>
      <c r="M192" s="219" t="s">
        <v>1</v>
      </c>
      <c r="N192" s="220" t="s">
        <v>40</v>
      </c>
      <c r="O192" s="91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146</v>
      </c>
      <c r="AT192" s="223" t="s">
        <v>142</v>
      </c>
      <c r="AU192" s="223" t="s">
        <v>83</v>
      </c>
      <c r="AY192" s="17" t="s">
        <v>141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83</v>
      </c>
      <c r="BK192" s="224">
        <f>ROUND(I192*H192,2)</f>
        <v>0</v>
      </c>
      <c r="BL192" s="17" t="s">
        <v>146</v>
      </c>
      <c r="BM192" s="223" t="s">
        <v>210</v>
      </c>
    </row>
    <row r="193" s="14" customFormat="1">
      <c r="A193" s="14"/>
      <c r="B193" s="248"/>
      <c r="C193" s="249"/>
      <c r="D193" s="227" t="s">
        <v>148</v>
      </c>
      <c r="E193" s="250" t="s">
        <v>1</v>
      </c>
      <c r="F193" s="251" t="s">
        <v>211</v>
      </c>
      <c r="G193" s="249"/>
      <c r="H193" s="250" t="s">
        <v>1</v>
      </c>
      <c r="I193" s="252"/>
      <c r="J193" s="249"/>
      <c r="K193" s="249"/>
      <c r="L193" s="253"/>
      <c r="M193" s="254"/>
      <c r="N193" s="255"/>
      <c r="O193" s="255"/>
      <c r="P193" s="255"/>
      <c r="Q193" s="255"/>
      <c r="R193" s="255"/>
      <c r="S193" s="255"/>
      <c r="T193" s="256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7" t="s">
        <v>148</v>
      </c>
      <c r="AU193" s="257" t="s">
        <v>83</v>
      </c>
      <c r="AV193" s="14" t="s">
        <v>83</v>
      </c>
      <c r="AW193" s="14" t="s">
        <v>32</v>
      </c>
      <c r="AX193" s="14" t="s">
        <v>75</v>
      </c>
      <c r="AY193" s="257" t="s">
        <v>141</v>
      </c>
    </row>
    <row r="194" s="12" customFormat="1">
      <c r="A194" s="12"/>
      <c r="B194" s="225"/>
      <c r="C194" s="226"/>
      <c r="D194" s="227" t="s">
        <v>148</v>
      </c>
      <c r="E194" s="228" t="s">
        <v>1</v>
      </c>
      <c r="F194" s="229" t="s">
        <v>212</v>
      </c>
      <c r="G194" s="226"/>
      <c r="H194" s="230">
        <v>9.75</v>
      </c>
      <c r="I194" s="231"/>
      <c r="J194" s="226"/>
      <c r="K194" s="226"/>
      <c r="L194" s="232"/>
      <c r="M194" s="233"/>
      <c r="N194" s="234"/>
      <c r="O194" s="234"/>
      <c r="P194" s="234"/>
      <c r="Q194" s="234"/>
      <c r="R194" s="234"/>
      <c r="S194" s="234"/>
      <c r="T194" s="235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6" t="s">
        <v>148</v>
      </c>
      <c r="AU194" s="236" t="s">
        <v>83</v>
      </c>
      <c r="AV194" s="12" t="s">
        <v>85</v>
      </c>
      <c r="AW194" s="12" t="s">
        <v>32</v>
      </c>
      <c r="AX194" s="12" t="s">
        <v>75</v>
      </c>
      <c r="AY194" s="236" t="s">
        <v>141</v>
      </c>
    </row>
    <row r="195" s="12" customFormat="1">
      <c r="A195" s="12"/>
      <c r="B195" s="225"/>
      <c r="C195" s="226"/>
      <c r="D195" s="227" t="s">
        <v>148</v>
      </c>
      <c r="E195" s="228" t="s">
        <v>1</v>
      </c>
      <c r="F195" s="229" t="s">
        <v>213</v>
      </c>
      <c r="G195" s="226"/>
      <c r="H195" s="230">
        <v>6.7000000000000002</v>
      </c>
      <c r="I195" s="231"/>
      <c r="J195" s="226"/>
      <c r="K195" s="226"/>
      <c r="L195" s="232"/>
      <c r="M195" s="233"/>
      <c r="N195" s="234"/>
      <c r="O195" s="234"/>
      <c r="P195" s="234"/>
      <c r="Q195" s="234"/>
      <c r="R195" s="234"/>
      <c r="S195" s="234"/>
      <c r="T195" s="235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T195" s="236" t="s">
        <v>148</v>
      </c>
      <c r="AU195" s="236" t="s">
        <v>83</v>
      </c>
      <c r="AV195" s="12" t="s">
        <v>85</v>
      </c>
      <c r="AW195" s="12" t="s">
        <v>32</v>
      </c>
      <c r="AX195" s="12" t="s">
        <v>75</v>
      </c>
      <c r="AY195" s="236" t="s">
        <v>141</v>
      </c>
    </row>
    <row r="196" s="12" customFormat="1">
      <c r="A196" s="12"/>
      <c r="B196" s="225"/>
      <c r="C196" s="226"/>
      <c r="D196" s="227" t="s">
        <v>148</v>
      </c>
      <c r="E196" s="228" t="s">
        <v>1</v>
      </c>
      <c r="F196" s="229" t="s">
        <v>213</v>
      </c>
      <c r="G196" s="226"/>
      <c r="H196" s="230">
        <v>6.7000000000000002</v>
      </c>
      <c r="I196" s="231"/>
      <c r="J196" s="226"/>
      <c r="K196" s="226"/>
      <c r="L196" s="232"/>
      <c r="M196" s="233"/>
      <c r="N196" s="234"/>
      <c r="O196" s="234"/>
      <c r="P196" s="234"/>
      <c r="Q196" s="234"/>
      <c r="R196" s="234"/>
      <c r="S196" s="234"/>
      <c r="T196" s="235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T196" s="236" t="s">
        <v>148</v>
      </c>
      <c r="AU196" s="236" t="s">
        <v>83</v>
      </c>
      <c r="AV196" s="12" t="s">
        <v>85</v>
      </c>
      <c r="AW196" s="12" t="s">
        <v>32</v>
      </c>
      <c r="AX196" s="12" t="s">
        <v>75</v>
      </c>
      <c r="AY196" s="236" t="s">
        <v>141</v>
      </c>
    </row>
    <row r="197" s="13" customFormat="1">
      <c r="A197" s="13"/>
      <c r="B197" s="237"/>
      <c r="C197" s="238"/>
      <c r="D197" s="227" t="s">
        <v>148</v>
      </c>
      <c r="E197" s="239" t="s">
        <v>1</v>
      </c>
      <c r="F197" s="240" t="s">
        <v>150</v>
      </c>
      <c r="G197" s="238"/>
      <c r="H197" s="241">
        <v>23.149999999999999</v>
      </c>
      <c r="I197" s="242"/>
      <c r="J197" s="238"/>
      <c r="K197" s="238"/>
      <c r="L197" s="243"/>
      <c r="M197" s="244"/>
      <c r="N197" s="245"/>
      <c r="O197" s="245"/>
      <c r="P197" s="245"/>
      <c r="Q197" s="245"/>
      <c r="R197" s="245"/>
      <c r="S197" s="245"/>
      <c r="T197" s="246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7" t="s">
        <v>148</v>
      </c>
      <c r="AU197" s="247" t="s">
        <v>83</v>
      </c>
      <c r="AV197" s="13" t="s">
        <v>146</v>
      </c>
      <c r="AW197" s="13" t="s">
        <v>32</v>
      </c>
      <c r="AX197" s="13" t="s">
        <v>83</v>
      </c>
      <c r="AY197" s="247" t="s">
        <v>141</v>
      </c>
    </row>
    <row r="198" s="2" customFormat="1" ht="21.75" customHeight="1">
      <c r="A198" s="38"/>
      <c r="B198" s="39"/>
      <c r="C198" s="211" t="s">
        <v>214</v>
      </c>
      <c r="D198" s="211" t="s">
        <v>142</v>
      </c>
      <c r="E198" s="212" t="s">
        <v>215</v>
      </c>
      <c r="F198" s="213" t="s">
        <v>216</v>
      </c>
      <c r="G198" s="214" t="s">
        <v>203</v>
      </c>
      <c r="H198" s="215">
        <v>6.5999999999999996</v>
      </c>
      <c r="I198" s="216"/>
      <c r="J198" s="217">
        <f>ROUND(I198*H198,2)</f>
        <v>0</v>
      </c>
      <c r="K198" s="218"/>
      <c r="L198" s="44"/>
      <c r="M198" s="219" t="s">
        <v>1</v>
      </c>
      <c r="N198" s="220" t="s">
        <v>40</v>
      </c>
      <c r="O198" s="91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146</v>
      </c>
      <c r="AT198" s="223" t="s">
        <v>142</v>
      </c>
      <c r="AU198" s="223" t="s">
        <v>83</v>
      </c>
      <c r="AY198" s="17" t="s">
        <v>141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83</v>
      </c>
      <c r="BK198" s="224">
        <f>ROUND(I198*H198,2)</f>
        <v>0</v>
      </c>
      <c r="BL198" s="17" t="s">
        <v>146</v>
      </c>
      <c r="BM198" s="223" t="s">
        <v>217</v>
      </c>
    </row>
    <row r="199" s="14" customFormat="1">
      <c r="A199" s="14"/>
      <c r="B199" s="248"/>
      <c r="C199" s="249"/>
      <c r="D199" s="227" t="s">
        <v>148</v>
      </c>
      <c r="E199" s="250" t="s">
        <v>1</v>
      </c>
      <c r="F199" s="251" t="s">
        <v>205</v>
      </c>
      <c r="G199" s="249"/>
      <c r="H199" s="250" t="s">
        <v>1</v>
      </c>
      <c r="I199" s="252"/>
      <c r="J199" s="249"/>
      <c r="K199" s="249"/>
      <c r="L199" s="253"/>
      <c r="M199" s="254"/>
      <c r="N199" s="255"/>
      <c r="O199" s="255"/>
      <c r="P199" s="255"/>
      <c r="Q199" s="255"/>
      <c r="R199" s="255"/>
      <c r="S199" s="255"/>
      <c r="T199" s="256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57" t="s">
        <v>148</v>
      </c>
      <c r="AU199" s="257" t="s">
        <v>83</v>
      </c>
      <c r="AV199" s="14" t="s">
        <v>83</v>
      </c>
      <c r="AW199" s="14" t="s">
        <v>32</v>
      </c>
      <c r="AX199" s="14" t="s">
        <v>75</v>
      </c>
      <c r="AY199" s="257" t="s">
        <v>141</v>
      </c>
    </row>
    <row r="200" s="12" customFormat="1">
      <c r="A200" s="12"/>
      <c r="B200" s="225"/>
      <c r="C200" s="226"/>
      <c r="D200" s="227" t="s">
        <v>148</v>
      </c>
      <c r="E200" s="228" t="s">
        <v>1</v>
      </c>
      <c r="F200" s="229" t="s">
        <v>218</v>
      </c>
      <c r="G200" s="226"/>
      <c r="H200" s="230">
        <v>6.5999999999999996</v>
      </c>
      <c r="I200" s="231"/>
      <c r="J200" s="226"/>
      <c r="K200" s="226"/>
      <c r="L200" s="232"/>
      <c r="M200" s="233"/>
      <c r="N200" s="234"/>
      <c r="O200" s="234"/>
      <c r="P200" s="234"/>
      <c r="Q200" s="234"/>
      <c r="R200" s="234"/>
      <c r="S200" s="234"/>
      <c r="T200" s="235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6" t="s">
        <v>148</v>
      </c>
      <c r="AU200" s="236" t="s">
        <v>83</v>
      </c>
      <c r="AV200" s="12" t="s">
        <v>85</v>
      </c>
      <c r="AW200" s="12" t="s">
        <v>32</v>
      </c>
      <c r="AX200" s="12" t="s">
        <v>75</v>
      </c>
      <c r="AY200" s="236" t="s">
        <v>141</v>
      </c>
    </row>
    <row r="201" s="13" customFormat="1">
      <c r="A201" s="13"/>
      <c r="B201" s="237"/>
      <c r="C201" s="238"/>
      <c r="D201" s="227" t="s">
        <v>148</v>
      </c>
      <c r="E201" s="239" t="s">
        <v>1</v>
      </c>
      <c r="F201" s="240" t="s">
        <v>150</v>
      </c>
      <c r="G201" s="238"/>
      <c r="H201" s="241">
        <v>6.5999999999999996</v>
      </c>
      <c r="I201" s="242"/>
      <c r="J201" s="238"/>
      <c r="K201" s="238"/>
      <c r="L201" s="243"/>
      <c r="M201" s="244"/>
      <c r="N201" s="245"/>
      <c r="O201" s="245"/>
      <c r="P201" s="245"/>
      <c r="Q201" s="245"/>
      <c r="R201" s="245"/>
      <c r="S201" s="245"/>
      <c r="T201" s="246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7" t="s">
        <v>148</v>
      </c>
      <c r="AU201" s="247" t="s">
        <v>83</v>
      </c>
      <c r="AV201" s="13" t="s">
        <v>146</v>
      </c>
      <c r="AW201" s="13" t="s">
        <v>32</v>
      </c>
      <c r="AX201" s="13" t="s">
        <v>83</v>
      </c>
      <c r="AY201" s="247" t="s">
        <v>141</v>
      </c>
    </row>
    <row r="202" s="2" customFormat="1" ht="21.75" customHeight="1">
      <c r="A202" s="38"/>
      <c r="B202" s="39"/>
      <c r="C202" s="211" t="s">
        <v>8</v>
      </c>
      <c r="D202" s="211" t="s">
        <v>142</v>
      </c>
      <c r="E202" s="212" t="s">
        <v>219</v>
      </c>
      <c r="F202" s="213" t="s">
        <v>220</v>
      </c>
      <c r="G202" s="214" t="s">
        <v>203</v>
      </c>
      <c r="H202" s="215">
        <v>145.01499999999999</v>
      </c>
      <c r="I202" s="216"/>
      <c r="J202" s="217">
        <f>ROUND(I202*H202,2)</f>
        <v>0</v>
      </c>
      <c r="K202" s="218"/>
      <c r="L202" s="44"/>
      <c r="M202" s="219" t="s">
        <v>1</v>
      </c>
      <c r="N202" s="220" t="s">
        <v>40</v>
      </c>
      <c r="O202" s="91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146</v>
      </c>
      <c r="AT202" s="223" t="s">
        <v>142</v>
      </c>
      <c r="AU202" s="223" t="s">
        <v>83</v>
      </c>
      <c r="AY202" s="17" t="s">
        <v>141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83</v>
      </c>
      <c r="BK202" s="224">
        <f>ROUND(I202*H202,2)</f>
        <v>0</v>
      </c>
      <c r="BL202" s="17" t="s">
        <v>146</v>
      </c>
      <c r="BM202" s="223" t="s">
        <v>221</v>
      </c>
    </row>
    <row r="203" s="12" customFormat="1">
      <c r="A203" s="12"/>
      <c r="B203" s="225"/>
      <c r="C203" s="226"/>
      <c r="D203" s="227" t="s">
        <v>148</v>
      </c>
      <c r="E203" s="228" t="s">
        <v>1</v>
      </c>
      <c r="F203" s="229" t="s">
        <v>222</v>
      </c>
      <c r="G203" s="226"/>
      <c r="H203" s="230">
        <v>3.6499999999999999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6" t="s">
        <v>148</v>
      </c>
      <c r="AU203" s="236" t="s">
        <v>83</v>
      </c>
      <c r="AV203" s="12" t="s">
        <v>85</v>
      </c>
      <c r="AW203" s="12" t="s">
        <v>32</v>
      </c>
      <c r="AX203" s="12" t="s">
        <v>75</v>
      </c>
      <c r="AY203" s="236" t="s">
        <v>141</v>
      </c>
    </row>
    <row r="204" s="12" customFormat="1">
      <c r="A204" s="12"/>
      <c r="B204" s="225"/>
      <c r="C204" s="226"/>
      <c r="D204" s="227" t="s">
        <v>148</v>
      </c>
      <c r="E204" s="228" t="s">
        <v>1</v>
      </c>
      <c r="F204" s="229" t="s">
        <v>223</v>
      </c>
      <c r="G204" s="226"/>
      <c r="H204" s="230">
        <v>0.90000000000000002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6" t="s">
        <v>148</v>
      </c>
      <c r="AU204" s="236" t="s">
        <v>83</v>
      </c>
      <c r="AV204" s="12" t="s">
        <v>85</v>
      </c>
      <c r="AW204" s="12" t="s">
        <v>32</v>
      </c>
      <c r="AX204" s="12" t="s">
        <v>75</v>
      </c>
      <c r="AY204" s="236" t="s">
        <v>141</v>
      </c>
    </row>
    <row r="205" s="12" customFormat="1">
      <c r="A205" s="12"/>
      <c r="B205" s="225"/>
      <c r="C205" s="226"/>
      <c r="D205" s="227" t="s">
        <v>148</v>
      </c>
      <c r="E205" s="228" t="s">
        <v>1</v>
      </c>
      <c r="F205" s="229" t="s">
        <v>224</v>
      </c>
      <c r="G205" s="226"/>
      <c r="H205" s="230">
        <v>1.7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6" t="s">
        <v>148</v>
      </c>
      <c r="AU205" s="236" t="s">
        <v>83</v>
      </c>
      <c r="AV205" s="12" t="s">
        <v>85</v>
      </c>
      <c r="AW205" s="12" t="s">
        <v>32</v>
      </c>
      <c r="AX205" s="12" t="s">
        <v>75</v>
      </c>
      <c r="AY205" s="236" t="s">
        <v>141</v>
      </c>
    </row>
    <row r="206" s="12" customFormat="1">
      <c r="A206" s="12"/>
      <c r="B206" s="225"/>
      <c r="C206" s="226"/>
      <c r="D206" s="227" t="s">
        <v>148</v>
      </c>
      <c r="E206" s="228" t="s">
        <v>1</v>
      </c>
      <c r="F206" s="229" t="s">
        <v>225</v>
      </c>
      <c r="G206" s="226"/>
      <c r="H206" s="230">
        <v>4.5</v>
      </c>
      <c r="I206" s="231"/>
      <c r="J206" s="226"/>
      <c r="K206" s="226"/>
      <c r="L206" s="232"/>
      <c r="M206" s="233"/>
      <c r="N206" s="234"/>
      <c r="O206" s="234"/>
      <c r="P206" s="234"/>
      <c r="Q206" s="234"/>
      <c r="R206" s="234"/>
      <c r="S206" s="234"/>
      <c r="T206" s="235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6" t="s">
        <v>148</v>
      </c>
      <c r="AU206" s="236" t="s">
        <v>83</v>
      </c>
      <c r="AV206" s="12" t="s">
        <v>85</v>
      </c>
      <c r="AW206" s="12" t="s">
        <v>32</v>
      </c>
      <c r="AX206" s="12" t="s">
        <v>75</v>
      </c>
      <c r="AY206" s="236" t="s">
        <v>141</v>
      </c>
    </row>
    <row r="207" s="12" customFormat="1">
      <c r="A207" s="12"/>
      <c r="B207" s="225"/>
      <c r="C207" s="226"/>
      <c r="D207" s="227" t="s">
        <v>148</v>
      </c>
      <c r="E207" s="228" t="s">
        <v>1</v>
      </c>
      <c r="F207" s="229" t="s">
        <v>226</v>
      </c>
      <c r="G207" s="226"/>
      <c r="H207" s="230">
        <v>0.80000000000000004</v>
      </c>
      <c r="I207" s="231"/>
      <c r="J207" s="226"/>
      <c r="K207" s="226"/>
      <c r="L207" s="232"/>
      <c r="M207" s="233"/>
      <c r="N207" s="234"/>
      <c r="O207" s="234"/>
      <c r="P207" s="234"/>
      <c r="Q207" s="234"/>
      <c r="R207" s="234"/>
      <c r="S207" s="234"/>
      <c r="T207" s="235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6" t="s">
        <v>148</v>
      </c>
      <c r="AU207" s="236" t="s">
        <v>83</v>
      </c>
      <c r="AV207" s="12" t="s">
        <v>85</v>
      </c>
      <c r="AW207" s="12" t="s">
        <v>32</v>
      </c>
      <c r="AX207" s="12" t="s">
        <v>75</v>
      </c>
      <c r="AY207" s="236" t="s">
        <v>141</v>
      </c>
    </row>
    <row r="208" s="12" customFormat="1">
      <c r="A208" s="12"/>
      <c r="B208" s="225"/>
      <c r="C208" s="226"/>
      <c r="D208" s="227" t="s">
        <v>148</v>
      </c>
      <c r="E208" s="228" t="s">
        <v>1</v>
      </c>
      <c r="F208" s="229" t="s">
        <v>227</v>
      </c>
      <c r="G208" s="226"/>
      <c r="H208" s="230">
        <v>22.754999999999999</v>
      </c>
      <c r="I208" s="231"/>
      <c r="J208" s="226"/>
      <c r="K208" s="226"/>
      <c r="L208" s="232"/>
      <c r="M208" s="233"/>
      <c r="N208" s="234"/>
      <c r="O208" s="234"/>
      <c r="P208" s="234"/>
      <c r="Q208" s="234"/>
      <c r="R208" s="234"/>
      <c r="S208" s="234"/>
      <c r="T208" s="235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6" t="s">
        <v>148</v>
      </c>
      <c r="AU208" s="236" t="s">
        <v>83</v>
      </c>
      <c r="AV208" s="12" t="s">
        <v>85</v>
      </c>
      <c r="AW208" s="12" t="s">
        <v>32</v>
      </c>
      <c r="AX208" s="12" t="s">
        <v>75</v>
      </c>
      <c r="AY208" s="236" t="s">
        <v>141</v>
      </c>
    </row>
    <row r="209" s="12" customFormat="1">
      <c r="A209" s="12"/>
      <c r="B209" s="225"/>
      <c r="C209" s="226"/>
      <c r="D209" s="227" t="s">
        <v>148</v>
      </c>
      <c r="E209" s="228" t="s">
        <v>1</v>
      </c>
      <c r="F209" s="229" t="s">
        <v>228</v>
      </c>
      <c r="G209" s="226"/>
      <c r="H209" s="230">
        <v>11.15</v>
      </c>
      <c r="I209" s="231"/>
      <c r="J209" s="226"/>
      <c r="K209" s="226"/>
      <c r="L209" s="232"/>
      <c r="M209" s="233"/>
      <c r="N209" s="234"/>
      <c r="O209" s="234"/>
      <c r="P209" s="234"/>
      <c r="Q209" s="234"/>
      <c r="R209" s="234"/>
      <c r="S209" s="234"/>
      <c r="T209" s="235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6" t="s">
        <v>148</v>
      </c>
      <c r="AU209" s="236" t="s">
        <v>83</v>
      </c>
      <c r="AV209" s="12" t="s">
        <v>85</v>
      </c>
      <c r="AW209" s="12" t="s">
        <v>32</v>
      </c>
      <c r="AX209" s="12" t="s">
        <v>75</v>
      </c>
      <c r="AY209" s="236" t="s">
        <v>141</v>
      </c>
    </row>
    <row r="210" s="12" customFormat="1">
      <c r="A210" s="12"/>
      <c r="B210" s="225"/>
      <c r="C210" s="226"/>
      <c r="D210" s="227" t="s">
        <v>148</v>
      </c>
      <c r="E210" s="228" t="s">
        <v>1</v>
      </c>
      <c r="F210" s="229" t="s">
        <v>229</v>
      </c>
      <c r="G210" s="226"/>
      <c r="H210" s="230">
        <v>14.955</v>
      </c>
      <c r="I210" s="231"/>
      <c r="J210" s="226"/>
      <c r="K210" s="226"/>
      <c r="L210" s="232"/>
      <c r="M210" s="233"/>
      <c r="N210" s="234"/>
      <c r="O210" s="234"/>
      <c r="P210" s="234"/>
      <c r="Q210" s="234"/>
      <c r="R210" s="234"/>
      <c r="S210" s="234"/>
      <c r="T210" s="235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6" t="s">
        <v>148</v>
      </c>
      <c r="AU210" s="236" t="s">
        <v>83</v>
      </c>
      <c r="AV210" s="12" t="s">
        <v>85</v>
      </c>
      <c r="AW210" s="12" t="s">
        <v>32</v>
      </c>
      <c r="AX210" s="12" t="s">
        <v>75</v>
      </c>
      <c r="AY210" s="236" t="s">
        <v>141</v>
      </c>
    </row>
    <row r="211" s="12" customFormat="1">
      <c r="A211" s="12"/>
      <c r="B211" s="225"/>
      <c r="C211" s="226"/>
      <c r="D211" s="227" t="s">
        <v>148</v>
      </c>
      <c r="E211" s="228" t="s">
        <v>1</v>
      </c>
      <c r="F211" s="229" t="s">
        <v>230</v>
      </c>
      <c r="G211" s="226"/>
      <c r="H211" s="230">
        <v>9.1999999999999993</v>
      </c>
      <c r="I211" s="231"/>
      <c r="J211" s="226"/>
      <c r="K211" s="226"/>
      <c r="L211" s="232"/>
      <c r="M211" s="233"/>
      <c r="N211" s="234"/>
      <c r="O211" s="234"/>
      <c r="P211" s="234"/>
      <c r="Q211" s="234"/>
      <c r="R211" s="234"/>
      <c r="S211" s="234"/>
      <c r="T211" s="235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6" t="s">
        <v>148</v>
      </c>
      <c r="AU211" s="236" t="s">
        <v>83</v>
      </c>
      <c r="AV211" s="12" t="s">
        <v>85</v>
      </c>
      <c r="AW211" s="12" t="s">
        <v>32</v>
      </c>
      <c r="AX211" s="12" t="s">
        <v>75</v>
      </c>
      <c r="AY211" s="236" t="s">
        <v>141</v>
      </c>
    </row>
    <row r="212" s="12" customFormat="1">
      <c r="A212" s="12"/>
      <c r="B212" s="225"/>
      <c r="C212" s="226"/>
      <c r="D212" s="227" t="s">
        <v>148</v>
      </c>
      <c r="E212" s="228" t="s">
        <v>1</v>
      </c>
      <c r="F212" s="229" t="s">
        <v>231</v>
      </c>
      <c r="G212" s="226"/>
      <c r="H212" s="230">
        <v>66.204999999999998</v>
      </c>
      <c r="I212" s="231"/>
      <c r="J212" s="226"/>
      <c r="K212" s="226"/>
      <c r="L212" s="232"/>
      <c r="M212" s="233"/>
      <c r="N212" s="234"/>
      <c r="O212" s="234"/>
      <c r="P212" s="234"/>
      <c r="Q212" s="234"/>
      <c r="R212" s="234"/>
      <c r="S212" s="234"/>
      <c r="T212" s="235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T212" s="236" t="s">
        <v>148</v>
      </c>
      <c r="AU212" s="236" t="s">
        <v>83</v>
      </c>
      <c r="AV212" s="12" t="s">
        <v>85</v>
      </c>
      <c r="AW212" s="12" t="s">
        <v>32</v>
      </c>
      <c r="AX212" s="12" t="s">
        <v>75</v>
      </c>
      <c r="AY212" s="236" t="s">
        <v>141</v>
      </c>
    </row>
    <row r="213" s="12" customFormat="1">
      <c r="A213" s="12"/>
      <c r="B213" s="225"/>
      <c r="C213" s="226"/>
      <c r="D213" s="227" t="s">
        <v>148</v>
      </c>
      <c r="E213" s="228" t="s">
        <v>1</v>
      </c>
      <c r="F213" s="229" t="s">
        <v>230</v>
      </c>
      <c r="G213" s="226"/>
      <c r="H213" s="230">
        <v>9.1999999999999993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6" t="s">
        <v>148</v>
      </c>
      <c r="AU213" s="236" t="s">
        <v>83</v>
      </c>
      <c r="AV213" s="12" t="s">
        <v>85</v>
      </c>
      <c r="AW213" s="12" t="s">
        <v>32</v>
      </c>
      <c r="AX213" s="12" t="s">
        <v>75</v>
      </c>
      <c r="AY213" s="236" t="s">
        <v>141</v>
      </c>
    </row>
    <row r="214" s="13" customFormat="1">
      <c r="A214" s="13"/>
      <c r="B214" s="237"/>
      <c r="C214" s="238"/>
      <c r="D214" s="227" t="s">
        <v>148</v>
      </c>
      <c r="E214" s="239" t="s">
        <v>1</v>
      </c>
      <c r="F214" s="240" t="s">
        <v>150</v>
      </c>
      <c r="G214" s="238"/>
      <c r="H214" s="241">
        <v>145.01499999999999</v>
      </c>
      <c r="I214" s="242"/>
      <c r="J214" s="238"/>
      <c r="K214" s="238"/>
      <c r="L214" s="243"/>
      <c r="M214" s="244"/>
      <c r="N214" s="245"/>
      <c r="O214" s="245"/>
      <c r="P214" s="245"/>
      <c r="Q214" s="245"/>
      <c r="R214" s="245"/>
      <c r="S214" s="245"/>
      <c r="T214" s="246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7" t="s">
        <v>148</v>
      </c>
      <c r="AU214" s="247" t="s">
        <v>83</v>
      </c>
      <c r="AV214" s="13" t="s">
        <v>146</v>
      </c>
      <c r="AW214" s="13" t="s">
        <v>32</v>
      </c>
      <c r="AX214" s="13" t="s">
        <v>83</v>
      </c>
      <c r="AY214" s="247" t="s">
        <v>141</v>
      </c>
    </row>
    <row r="215" s="2" customFormat="1" ht="21.75" customHeight="1">
      <c r="A215" s="38"/>
      <c r="B215" s="39"/>
      <c r="C215" s="211" t="s">
        <v>232</v>
      </c>
      <c r="D215" s="211" t="s">
        <v>142</v>
      </c>
      <c r="E215" s="212" t="s">
        <v>233</v>
      </c>
      <c r="F215" s="213" t="s">
        <v>234</v>
      </c>
      <c r="G215" s="214" t="s">
        <v>203</v>
      </c>
      <c r="H215" s="215">
        <v>589.14999999999998</v>
      </c>
      <c r="I215" s="216"/>
      <c r="J215" s="217">
        <f>ROUND(I215*H215,2)</f>
        <v>0</v>
      </c>
      <c r="K215" s="218"/>
      <c r="L215" s="44"/>
      <c r="M215" s="219" t="s">
        <v>1</v>
      </c>
      <c r="N215" s="220" t="s">
        <v>40</v>
      </c>
      <c r="O215" s="91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3" t="s">
        <v>146</v>
      </c>
      <c r="AT215" s="223" t="s">
        <v>142</v>
      </c>
      <c r="AU215" s="223" t="s">
        <v>83</v>
      </c>
      <c r="AY215" s="17" t="s">
        <v>141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7" t="s">
        <v>83</v>
      </c>
      <c r="BK215" s="224">
        <f>ROUND(I215*H215,2)</f>
        <v>0</v>
      </c>
      <c r="BL215" s="17" t="s">
        <v>146</v>
      </c>
      <c r="BM215" s="223" t="s">
        <v>235</v>
      </c>
    </row>
    <row r="216" s="12" customFormat="1">
      <c r="A216" s="12"/>
      <c r="B216" s="225"/>
      <c r="C216" s="226"/>
      <c r="D216" s="227" t="s">
        <v>148</v>
      </c>
      <c r="E216" s="228" t="s">
        <v>1</v>
      </c>
      <c r="F216" s="229" t="s">
        <v>236</v>
      </c>
      <c r="G216" s="226"/>
      <c r="H216" s="230">
        <v>60.5</v>
      </c>
      <c r="I216" s="231"/>
      <c r="J216" s="226"/>
      <c r="K216" s="226"/>
      <c r="L216" s="232"/>
      <c r="M216" s="233"/>
      <c r="N216" s="234"/>
      <c r="O216" s="234"/>
      <c r="P216" s="234"/>
      <c r="Q216" s="234"/>
      <c r="R216" s="234"/>
      <c r="S216" s="234"/>
      <c r="T216" s="235"/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T216" s="236" t="s">
        <v>148</v>
      </c>
      <c r="AU216" s="236" t="s">
        <v>83</v>
      </c>
      <c r="AV216" s="12" t="s">
        <v>85</v>
      </c>
      <c r="AW216" s="12" t="s">
        <v>32</v>
      </c>
      <c r="AX216" s="12" t="s">
        <v>75</v>
      </c>
      <c r="AY216" s="236" t="s">
        <v>141</v>
      </c>
    </row>
    <row r="217" s="12" customFormat="1">
      <c r="A217" s="12"/>
      <c r="B217" s="225"/>
      <c r="C217" s="226"/>
      <c r="D217" s="227" t="s">
        <v>148</v>
      </c>
      <c r="E217" s="228" t="s">
        <v>1</v>
      </c>
      <c r="F217" s="229" t="s">
        <v>237</v>
      </c>
      <c r="G217" s="226"/>
      <c r="H217" s="230">
        <v>55</v>
      </c>
      <c r="I217" s="231"/>
      <c r="J217" s="226"/>
      <c r="K217" s="226"/>
      <c r="L217" s="232"/>
      <c r="M217" s="233"/>
      <c r="N217" s="234"/>
      <c r="O217" s="234"/>
      <c r="P217" s="234"/>
      <c r="Q217" s="234"/>
      <c r="R217" s="234"/>
      <c r="S217" s="234"/>
      <c r="T217" s="235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6" t="s">
        <v>148</v>
      </c>
      <c r="AU217" s="236" t="s">
        <v>83</v>
      </c>
      <c r="AV217" s="12" t="s">
        <v>85</v>
      </c>
      <c r="AW217" s="12" t="s">
        <v>32</v>
      </c>
      <c r="AX217" s="12" t="s">
        <v>75</v>
      </c>
      <c r="AY217" s="236" t="s">
        <v>141</v>
      </c>
    </row>
    <row r="218" s="12" customFormat="1">
      <c r="A218" s="12"/>
      <c r="B218" s="225"/>
      <c r="C218" s="226"/>
      <c r="D218" s="227" t="s">
        <v>148</v>
      </c>
      <c r="E218" s="228" t="s">
        <v>1</v>
      </c>
      <c r="F218" s="229" t="s">
        <v>238</v>
      </c>
      <c r="G218" s="226"/>
      <c r="H218" s="230">
        <v>26</v>
      </c>
      <c r="I218" s="231"/>
      <c r="J218" s="226"/>
      <c r="K218" s="226"/>
      <c r="L218" s="232"/>
      <c r="M218" s="233"/>
      <c r="N218" s="234"/>
      <c r="O218" s="234"/>
      <c r="P218" s="234"/>
      <c r="Q218" s="234"/>
      <c r="R218" s="234"/>
      <c r="S218" s="234"/>
      <c r="T218" s="235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6" t="s">
        <v>148</v>
      </c>
      <c r="AU218" s="236" t="s">
        <v>83</v>
      </c>
      <c r="AV218" s="12" t="s">
        <v>85</v>
      </c>
      <c r="AW218" s="12" t="s">
        <v>32</v>
      </c>
      <c r="AX218" s="12" t="s">
        <v>75</v>
      </c>
      <c r="AY218" s="236" t="s">
        <v>141</v>
      </c>
    </row>
    <row r="219" s="12" customFormat="1">
      <c r="A219" s="12"/>
      <c r="B219" s="225"/>
      <c r="C219" s="226"/>
      <c r="D219" s="227" t="s">
        <v>148</v>
      </c>
      <c r="E219" s="228" t="s">
        <v>1</v>
      </c>
      <c r="F219" s="229" t="s">
        <v>239</v>
      </c>
      <c r="G219" s="226"/>
      <c r="H219" s="230">
        <v>149.5</v>
      </c>
      <c r="I219" s="231"/>
      <c r="J219" s="226"/>
      <c r="K219" s="226"/>
      <c r="L219" s="232"/>
      <c r="M219" s="233"/>
      <c r="N219" s="234"/>
      <c r="O219" s="234"/>
      <c r="P219" s="234"/>
      <c r="Q219" s="234"/>
      <c r="R219" s="234"/>
      <c r="S219" s="234"/>
      <c r="T219" s="235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T219" s="236" t="s">
        <v>148</v>
      </c>
      <c r="AU219" s="236" t="s">
        <v>83</v>
      </c>
      <c r="AV219" s="12" t="s">
        <v>85</v>
      </c>
      <c r="AW219" s="12" t="s">
        <v>32</v>
      </c>
      <c r="AX219" s="12" t="s">
        <v>75</v>
      </c>
      <c r="AY219" s="236" t="s">
        <v>141</v>
      </c>
    </row>
    <row r="220" s="12" customFormat="1">
      <c r="A220" s="12"/>
      <c r="B220" s="225"/>
      <c r="C220" s="226"/>
      <c r="D220" s="227" t="s">
        <v>148</v>
      </c>
      <c r="E220" s="228" t="s">
        <v>1</v>
      </c>
      <c r="F220" s="229" t="s">
        <v>240</v>
      </c>
      <c r="G220" s="226"/>
      <c r="H220" s="230">
        <v>20.100000000000001</v>
      </c>
      <c r="I220" s="231"/>
      <c r="J220" s="226"/>
      <c r="K220" s="226"/>
      <c r="L220" s="232"/>
      <c r="M220" s="233"/>
      <c r="N220" s="234"/>
      <c r="O220" s="234"/>
      <c r="P220" s="234"/>
      <c r="Q220" s="234"/>
      <c r="R220" s="234"/>
      <c r="S220" s="234"/>
      <c r="T220" s="235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6" t="s">
        <v>148</v>
      </c>
      <c r="AU220" s="236" t="s">
        <v>83</v>
      </c>
      <c r="AV220" s="12" t="s">
        <v>85</v>
      </c>
      <c r="AW220" s="12" t="s">
        <v>32</v>
      </c>
      <c r="AX220" s="12" t="s">
        <v>75</v>
      </c>
      <c r="AY220" s="236" t="s">
        <v>141</v>
      </c>
    </row>
    <row r="221" s="12" customFormat="1">
      <c r="A221" s="12"/>
      <c r="B221" s="225"/>
      <c r="C221" s="226"/>
      <c r="D221" s="227" t="s">
        <v>148</v>
      </c>
      <c r="E221" s="228" t="s">
        <v>1</v>
      </c>
      <c r="F221" s="229" t="s">
        <v>241</v>
      </c>
      <c r="G221" s="226"/>
      <c r="H221" s="230">
        <v>130.65000000000001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6" t="s">
        <v>148</v>
      </c>
      <c r="AU221" s="236" t="s">
        <v>83</v>
      </c>
      <c r="AV221" s="12" t="s">
        <v>85</v>
      </c>
      <c r="AW221" s="12" t="s">
        <v>32</v>
      </c>
      <c r="AX221" s="12" t="s">
        <v>75</v>
      </c>
      <c r="AY221" s="236" t="s">
        <v>141</v>
      </c>
    </row>
    <row r="222" s="12" customFormat="1">
      <c r="A222" s="12"/>
      <c r="B222" s="225"/>
      <c r="C222" s="226"/>
      <c r="D222" s="227" t="s">
        <v>148</v>
      </c>
      <c r="E222" s="228" t="s">
        <v>1</v>
      </c>
      <c r="F222" s="229" t="s">
        <v>242</v>
      </c>
      <c r="G222" s="226"/>
      <c r="H222" s="230">
        <v>16.75</v>
      </c>
      <c r="I222" s="231"/>
      <c r="J222" s="226"/>
      <c r="K222" s="226"/>
      <c r="L222" s="232"/>
      <c r="M222" s="233"/>
      <c r="N222" s="234"/>
      <c r="O222" s="234"/>
      <c r="P222" s="234"/>
      <c r="Q222" s="234"/>
      <c r="R222" s="234"/>
      <c r="S222" s="234"/>
      <c r="T222" s="235"/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T222" s="236" t="s">
        <v>148</v>
      </c>
      <c r="AU222" s="236" t="s">
        <v>83</v>
      </c>
      <c r="AV222" s="12" t="s">
        <v>85</v>
      </c>
      <c r="AW222" s="12" t="s">
        <v>32</v>
      </c>
      <c r="AX222" s="12" t="s">
        <v>75</v>
      </c>
      <c r="AY222" s="236" t="s">
        <v>141</v>
      </c>
    </row>
    <row r="223" s="12" customFormat="1">
      <c r="A223" s="12"/>
      <c r="B223" s="225"/>
      <c r="C223" s="226"/>
      <c r="D223" s="227" t="s">
        <v>148</v>
      </c>
      <c r="E223" s="228" t="s">
        <v>1</v>
      </c>
      <c r="F223" s="229" t="s">
        <v>241</v>
      </c>
      <c r="G223" s="226"/>
      <c r="H223" s="230">
        <v>130.65000000000001</v>
      </c>
      <c r="I223" s="231"/>
      <c r="J223" s="226"/>
      <c r="K223" s="226"/>
      <c r="L223" s="232"/>
      <c r="M223" s="233"/>
      <c r="N223" s="234"/>
      <c r="O223" s="234"/>
      <c r="P223" s="234"/>
      <c r="Q223" s="234"/>
      <c r="R223" s="234"/>
      <c r="S223" s="234"/>
      <c r="T223" s="235"/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T223" s="236" t="s">
        <v>148</v>
      </c>
      <c r="AU223" s="236" t="s">
        <v>83</v>
      </c>
      <c r="AV223" s="12" t="s">
        <v>85</v>
      </c>
      <c r="AW223" s="12" t="s">
        <v>32</v>
      </c>
      <c r="AX223" s="12" t="s">
        <v>75</v>
      </c>
      <c r="AY223" s="236" t="s">
        <v>141</v>
      </c>
    </row>
    <row r="224" s="13" customFormat="1">
      <c r="A224" s="13"/>
      <c r="B224" s="237"/>
      <c r="C224" s="238"/>
      <c r="D224" s="227" t="s">
        <v>148</v>
      </c>
      <c r="E224" s="239" t="s">
        <v>1</v>
      </c>
      <c r="F224" s="240" t="s">
        <v>150</v>
      </c>
      <c r="G224" s="238"/>
      <c r="H224" s="241">
        <v>589.14999999999998</v>
      </c>
      <c r="I224" s="242"/>
      <c r="J224" s="238"/>
      <c r="K224" s="238"/>
      <c r="L224" s="243"/>
      <c r="M224" s="244"/>
      <c r="N224" s="245"/>
      <c r="O224" s="245"/>
      <c r="P224" s="245"/>
      <c r="Q224" s="245"/>
      <c r="R224" s="245"/>
      <c r="S224" s="245"/>
      <c r="T224" s="246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7" t="s">
        <v>148</v>
      </c>
      <c r="AU224" s="247" t="s">
        <v>83</v>
      </c>
      <c r="AV224" s="13" t="s">
        <v>146</v>
      </c>
      <c r="AW224" s="13" t="s">
        <v>32</v>
      </c>
      <c r="AX224" s="13" t="s">
        <v>83</v>
      </c>
      <c r="AY224" s="247" t="s">
        <v>141</v>
      </c>
    </row>
    <row r="225" s="2" customFormat="1" ht="16.5" customHeight="1">
      <c r="A225" s="38"/>
      <c r="B225" s="39"/>
      <c r="C225" s="211" t="s">
        <v>243</v>
      </c>
      <c r="D225" s="211" t="s">
        <v>142</v>
      </c>
      <c r="E225" s="212" t="s">
        <v>244</v>
      </c>
      <c r="F225" s="213" t="s">
        <v>245</v>
      </c>
      <c r="G225" s="214" t="s">
        <v>145</v>
      </c>
      <c r="H225" s="215">
        <v>33</v>
      </c>
      <c r="I225" s="216"/>
      <c r="J225" s="217">
        <f>ROUND(I225*H225,2)</f>
        <v>0</v>
      </c>
      <c r="K225" s="218"/>
      <c r="L225" s="44"/>
      <c r="M225" s="219" t="s">
        <v>1</v>
      </c>
      <c r="N225" s="220" t="s">
        <v>40</v>
      </c>
      <c r="O225" s="91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3" t="s">
        <v>146</v>
      </c>
      <c r="AT225" s="223" t="s">
        <v>142</v>
      </c>
      <c r="AU225" s="223" t="s">
        <v>83</v>
      </c>
      <c r="AY225" s="17" t="s">
        <v>141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83</v>
      </c>
      <c r="BK225" s="224">
        <f>ROUND(I225*H225,2)</f>
        <v>0</v>
      </c>
      <c r="BL225" s="17" t="s">
        <v>146</v>
      </c>
      <c r="BM225" s="223" t="s">
        <v>246</v>
      </c>
    </row>
    <row r="226" s="12" customFormat="1">
      <c r="A226" s="12"/>
      <c r="B226" s="225"/>
      <c r="C226" s="226"/>
      <c r="D226" s="227" t="s">
        <v>148</v>
      </c>
      <c r="E226" s="228" t="s">
        <v>1</v>
      </c>
      <c r="F226" s="229" t="s">
        <v>247</v>
      </c>
      <c r="G226" s="226"/>
      <c r="H226" s="230">
        <v>1.2</v>
      </c>
      <c r="I226" s="231"/>
      <c r="J226" s="226"/>
      <c r="K226" s="226"/>
      <c r="L226" s="232"/>
      <c r="M226" s="233"/>
      <c r="N226" s="234"/>
      <c r="O226" s="234"/>
      <c r="P226" s="234"/>
      <c r="Q226" s="234"/>
      <c r="R226" s="234"/>
      <c r="S226" s="234"/>
      <c r="T226" s="235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T226" s="236" t="s">
        <v>148</v>
      </c>
      <c r="AU226" s="236" t="s">
        <v>83</v>
      </c>
      <c r="AV226" s="12" t="s">
        <v>85</v>
      </c>
      <c r="AW226" s="12" t="s">
        <v>32</v>
      </c>
      <c r="AX226" s="12" t="s">
        <v>75</v>
      </c>
      <c r="AY226" s="236" t="s">
        <v>141</v>
      </c>
    </row>
    <row r="227" s="12" customFormat="1">
      <c r="A227" s="12"/>
      <c r="B227" s="225"/>
      <c r="C227" s="226"/>
      <c r="D227" s="227" t="s">
        <v>148</v>
      </c>
      <c r="E227" s="228" t="s">
        <v>1</v>
      </c>
      <c r="F227" s="229" t="s">
        <v>248</v>
      </c>
      <c r="G227" s="226"/>
      <c r="H227" s="230">
        <v>5.0999999999999996</v>
      </c>
      <c r="I227" s="231"/>
      <c r="J227" s="226"/>
      <c r="K227" s="226"/>
      <c r="L227" s="232"/>
      <c r="M227" s="233"/>
      <c r="N227" s="234"/>
      <c r="O227" s="234"/>
      <c r="P227" s="234"/>
      <c r="Q227" s="234"/>
      <c r="R227" s="234"/>
      <c r="S227" s="234"/>
      <c r="T227" s="235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T227" s="236" t="s">
        <v>148</v>
      </c>
      <c r="AU227" s="236" t="s">
        <v>83</v>
      </c>
      <c r="AV227" s="12" t="s">
        <v>85</v>
      </c>
      <c r="AW227" s="12" t="s">
        <v>32</v>
      </c>
      <c r="AX227" s="12" t="s">
        <v>75</v>
      </c>
      <c r="AY227" s="236" t="s">
        <v>141</v>
      </c>
    </row>
    <row r="228" s="12" customFormat="1">
      <c r="A228" s="12"/>
      <c r="B228" s="225"/>
      <c r="C228" s="226"/>
      <c r="D228" s="227" t="s">
        <v>148</v>
      </c>
      <c r="E228" s="228" t="s">
        <v>1</v>
      </c>
      <c r="F228" s="229" t="s">
        <v>249</v>
      </c>
      <c r="G228" s="226"/>
      <c r="H228" s="230">
        <v>5.0999999999999996</v>
      </c>
      <c r="I228" s="231"/>
      <c r="J228" s="226"/>
      <c r="K228" s="226"/>
      <c r="L228" s="232"/>
      <c r="M228" s="233"/>
      <c r="N228" s="234"/>
      <c r="O228" s="234"/>
      <c r="P228" s="234"/>
      <c r="Q228" s="234"/>
      <c r="R228" s="234"/>
      <c r="S228" s="234"/>
      <c r="T228" s="235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T228" s="236" t="s">
        <v>148</v>
      </c>
      <c r="AU228" s="236" t="s">
        <v>83</v>
      </c>
      <c r="AV228" s="12" t="s">
        <v>85</v>
      </c>
      <c r="AW228" s="12" t="s">
        <v>32</v>
      </c>
      <c r="AX228" s="12" t="s">
        <v>75</v>
      </c>
      <c r="AY228" s="236" t="s">
        <v>141</v>
      </c>
    </row>
    <row r="229" s="12" customFormat="1">
      <c r="A229" s="12"/>
      <c r="B229" s="225"/>
      <c r="C229" s="226"/>
      <c r="D229" s="227" t="s">
        <v>148</v>
      </c>
      <c r="E229" s="228" t="s">
        <v>1</v>
      </c>
      <c r="F229" s="229" t="s">
        <v>250</v>
      </c>
      <c r="G229" s="226"/>
      <c r="H229" s="230">
        <v>1.6499999999999999</v>
      </c>
      <c r="I229" s="231"/>
      <c r="J229" s="226"/>
      <c r="K229" s="226"/>
      <c r="L229" s="232"/>
      <c r="M229" s="233"/>
      <c r="N229" s="234"/>
      <c r="O229" s="234"/>
      <c r="P229" s="234"/>
      <c r="Q229" s="234"/>
      <c r="R229" s="234"/>
      <c r="S229" s="234"/>
      <c r="T229" s="235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36" t="s">
        <v>148</v>
      </c>
      <c r="AU229" s="236" t="s">
        <v>83</v>
      </c>
      <c r="AV229" s="12" t="s">
        <v>85</v>
      </c>
      <c r="AW229" s="12" t="s">
        <v>32</v>
      </c>
      <c r="AX229" s="12" t="s">
        <v>75</v>
      </c>
      <c r="AY229" s="236" t="s">
        <v>141</v>
      </c>
    </row>
    <row r="230" s="12" customFormat="1">
      <c r="A230" s="12"/>
      <c r="B230" s="225"/>
      <c r="C230" s="226"/>
      <c r="D230" s="227" t="s">
        <v>148</v>
      </c>
      <c r="E230" s="228" t="s">
        <v>1</v>
      </c>
      <c r="F230" s="229" t="s">
        <v>251</v>
      </c>
      <c r="G230" s="226"/>
      <c r="H230" s="230">
        <v>1.3500000000000001</v>
      </c>
      <c r="I230" s="231"/>
      <c r="J230" s="226"/>
      <c r="K230" s="226"/>
      <c r="L230" s="232"/>
      <c r="M230" s="233"/>
      <c r="N230" s="234"/>
      <c r="O230" s="234"/>
      <c r="P230" s="234"/>
      <c r="Q230" s="234"/>
      <c r="R230" s="234"/>
      <c r="S230" s="234"/>
      <c r="T230" s="235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6" t="s">
        <v>148</v>
      </c>
      <c r="AU230" s="236" t="s">
        <v>83</v>
      </c>
      <c r="AV230" s="12" t="s">
        <v>85</v>
      </c>
      <c r="AW230" s="12" t="s">
        <v>32</v>
      </c>
      <c r="AX230" s="12" t="s">
        <v>75</v>
      </c>
      <c r="AY230" s="236" t="s">
        <v>141</v>
      </c>
    </row>
    <row r="231" s="12" customFormat="1">
      <c r="A231" s="12"/>
      <c r="B231" s="225"/>
      <c r="C231" s="226"/>
      <c r="D231" s="227" t="s">
        <v>148</v>
      </c>
      <c r="E231" s="228" t="s">
        <v>1</v>
      </c>
      <c r="F231" s="229" t="s">
        <v>252</v>
      </c>
      <c r="G231" s="226"/>
      <c r="H231" s="230">
        <v>5.0999999999999996</v>
      </c>
      <c r="I231" s="231"/>
      <c r="J231" s="226"/>
      <c r="K231" s="226"/>
      <c r="L231" s="232"/>
      <c r="M231" s="233"/>
      <c r="N231" s="234"/>
      <c r="O231" s="234"/>
      <c r="P231" s="234"/>
      <c r="Q231" s="234"/>
      <c r="R231" s="234"/>
      <c r="S231" s="234"/>
      <c r="T231" s="235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36" t="s">
        <v>148</v>
      </c>
      <c r="AU231" s="236" t="s">
        <v>83</v>
      </c>
      <c r="AV231" s="12" t="s">
        <v>85</v>
      </c>
      <c r="AW231" s="12" t="s">
        <v>32</v>
      </c>
      <c r="AX231" s="12" t="s">
        <v>75</v>
      </c>
      <c r="AY231" s="236" t="s">
        <v>141</v>
      </c>
    </row>
    <row r="232" s="12" customFormat="1">
      <c r="A232" s="12"/>
      <c r="B232" s="225"/>
      <c r="C232" s="226"/>
      <c r="D232" s="227" t="s">
        <v>148</v>
      </c>
      <c r="E232" s="228" t="s">
        <v>1</v>
      </c>
      <c r="F232" s="229" t="s">
        <v>250</v>
      </c>
      <c r="G232" s="226"/>
      <c r="H232" s="230">
        <v>1.6499999999999999</v>
      </c>
      <c r="I232" s="231"/>
      <c r="J232" s="226"/>
      <c r="K232" s="226"/>
      <c r="L232" s="232"/>
      <c r="M232" s="233"/>
      <c r="N232" s="234"/>
      <c r="O232" s="234"/>
      <c r="P232" s="234"/>
      <c r="Q232" s="234"/>
      <c r="R232" s="234"/>
      <c r="S232" s="234"/>
      <c r="T232" s="235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T232" s="236" t="s">
        <v>148</v>
      </c>
      <c r="AU232" s="236" t="s">
        <v>83</v>
      </c>
      <c r="AV232" s="12" t="s">
        <v>85</v>
      </c>
      <c r="AW232" s="12" t="s">
        <v>32</v>
      </c>
      <c r="AX232" s="12" t="s">
        <v>75</v>
      </c>
      <c r="AY232" s="236" t="s">
        <v>141</v>
      </c>
    </row>
    <row r="233" s="12" customFormat="1">
      <c r="A233" s="12"/>
      <c r="B233" s="225"/>
      <c r="C233" s="226"/>
      <c r="D233" s="227" t="s">
        <v>148</v>
      </c>
      <c r="E233" s="228" t="s">
        <v>1</v>
      </c>
      <c r="F233" s="229" t="s">
        <v>253</v>
      </c>
      <c r="G233" s="226"/>
      <c r="H233" s="230">
        <v>3.75</v>
      </c>
      <c r="I233" s="231"/>
      <c r="J233" s="226"/>
      <c r="K233" s="226"/>
      <c r="L233" s="232"/>
      <c r="M233" s="233"/>
      <c r="N233" s="234"/>
      <c r="O233" s="234"/>
      <c r="P233" s="234"/>
      <c r="Q233" s="234"/>
      <c r="R233" s="234"/>
      <c r="S233" s="234"/>
      <c r="T233" s="235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6" t="s">
        <v>148</v>
      </c>
      <c r="AU233" s="236" t="s">
        <v>83</v>
      </c>
      <c r="AV233" s="12" t="s">
        <v>85</v>
      </c>
      <c r="AW233" s="12" t="s">
        <v>32</v>
      </c>
      <c r="AX233" s="12" t="s">
        <v>75</v>
      </c>
      <c r="AY233" s="236" t="s">
        <v>141</v>
      </c>
    </row>
    <row r="234" s="12" customFormat="1">
      <c r="A234" s="12"/>
      <c r="B234" s="225"/>
      <c r="C234" s="226"/>
      <c r="D234" s="227" t="s">
        <v>148</v>
      </c>
      <c r="E234" s="228" t="s">
        <v>1</v>
      </c>
      <c r="F234" s="229" t="s">
        <v>252</v>
      </c>
      <c r="G234" s="226"/>
      <c r="H234" s="230">
        <v>5.0999999999999996</v>
      </c>
      <c r="I234" s="231"/>
      <c r="J234" s="226"/>
      <c r="K234" s="226"/>
      <c r="L234" s="232"/>
      <c r="M234" s="233"/>
      <c r="N234" s="234"/>
      <c r="O234" s="234"/>
      <c r="P234" s="234"/>
      <c r="Q234" s="234"/>
      <c r="R234" s="234"/>
      <c r="S234" s="234"/>
      <c r="T234" s="235"/>
      <c r="U234" s="12"/>
      <c r="V234" s="12"/>
      <c r="W234" s="12"/>
      <c r="X234" s="12"/>
      <c r="Y234" s="12"/>
      <c r="Z234" s="12"/>
      <c r="AA234" s="12"/>
      <c r="AB234" s="12"/>
      <c r="AC234" s="12"/>
      <c r="AD234" s="12"/>
      <c r="AE234" s="12"/>
      <c r="AT234" s="236" t="s">
        <v>148</v>
      </c>
      <c r="AU234" s="236" t="s">
        <v>83</v>
      </c>
      <c r="AV234" s="12" t="s">
        <v>85</v>
      </c>
      <c r="AW234" s="12" t="s">
        <v>32</v>
      </c>
      <c r="AX234" s="12" t="s">
        <v>75</v>
      </c>
      <c r="AY234" s="236" t="s">
        <v>141</v>
      </c>
    </row>
    <row r="235" s="12" customFormat="1">
      <c r="A235" s="12"/>
      <c r="B235" s="225"/>
      <c r="C235" s="226"/>
      <c r="D235" s="227" t="s">
        <v>148</v>
      </c>
      <c r="E235" s="228" t="s">
        <v>1</v>
      </c>
      <c r="F235" s="229" t="s">
        <v>250</v>
      </c>
      <c r="G235" s="226"/>
      <c r="H235" s="230">
        <v>1.6499999999999999</v>
      </c>
      <c r="I235" s="231"/>
      <c r="J235" s="226"/>
      <c r="K235" s="226"/>
      <c r="L235" s="232"/>
      <c r="M235" s="233"/>
      <c r="N235" s="234"/>
      <c r="O235" s="234"/>
      <c r="P235" s="234"/>
      <c r="Q235" s="234"/>
      <c r="R235" s="234"/>
      <c r="S235" s="234"/>
      <c r="T235" s="235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36" t="s">
        <v>148</v>
      </c>
      <c r="AU235" s="236" t="s">
        <v>83</v>
      </c>
      <c r="AV235" s="12" t="s">
        <v>85</v>
      </c>
      <c r="AW235" s="12" t="s">
        <v>32</v>
      </c>
      <c r="AX235" s="12" t="s">
        <v>75</v>
      </c>
      <c r="AY235" s="236" t="s">
        <v>141</v>
      </c>
    </row>
    <row r="236" s="12" customFormat="1">
      <c r="A236" s="12"/>
      <c r="B236" s="225"/>
      <c r="C236" s="226"/>
      <c r="D236" s="227" t="s">
        <v>148</v>
      </c>
      <c r="E236" s="228" t="s">
        <v>1</v>
      </c>
      <c r="F236" s="229" t="s">
        <v>251</v>
      </c>
      <c r="G236" s="226"/>
      <c r="H236" s="230">
        <v>1.3500000000000001</v>
      </c>
      <c r="I236" s="231"/>
      <c r="J236" s="226"/>
      <c r="K236" s="226"/>
      <c r="L236" s="232"/>
      <c r="M236" s="233"/>
      <c r="N236" s="234"/>
      <c r="O236" s="234"/>
      <c r="P236" s="234"/>
      <c r="Q236" s="234"/>
      <c r="R236" s="234"/>
      <c r="S236" s="234"/>
      <c r="T236" s="235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6" t="s">
        <v>148</v>
      </c>
      <c r="AU236" s="236" t="s">
        <v>83</v>
      </c>
      <c r="AV236" s="12" t="s">
        <v>85</v>
      </c>
      <c r="AW236" s="12" t="s">
        <v>32</v>
      </c>
      <c r="AX236" s="12" t="s">
        <v>75</v>
      </c>
      <c r="AY236" s="236" t="s">
        <v>141</v>
      </c>
    </row>
    <row r="237" s="13" customFormat="1">
      <c r="A237" s="13"/>
      <c r="B237" s="237"/>
      <c r="C237" s="238"/>
      <c r="D237" s="227" t="s">
        <v>148</v>
      </c>
      <c r="E237" s="239" t="s">
        <v>1</v>
      </c>
      <c r="F237" s="240" t="s">
        <v>150</v>
      </c>
      <c r="G237" s="238"/>
      <c r="H237" s="241">
        <v>33</v>
      </c>
      <c r="I237" s="242"/>
      <c r="J237" s="238"/>
      <c r="K237" s="238"/>
      <c r="L237" s="243"/>
      <c r="M237" s="244"/>
      <c r="N237" s="245"/>
      <c r="O237" s="245"/>
      <c r="P237" s="245"/>
      <c r="Q237" s="245"/>
      <c r="R237" s="245"/>
      <c r="S237" s="245"/>
      <c r="T237" s="246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7" t="s">
        <v>148</v>
      </c>
      <c r="AU237" s="247" t="s">
        <v>83</v>
      </c>
      <c r="AV237" s="13" t="s">
        <v>146</v>
      </c>
      <c r="AW237" s="13" t="s">
        <v>32</v>
      </c>
      <c r="AX237" s="13" t="s">
        <v>83</v>
      </c>
      <c r="AY237" s="247" t="s">
        <v>141</v>
      </c>
    </row>
    <row r="238" s="2" customFormat="1" ht="16.5" customHeight="1">
      <c r="A238" s="38"/>
      <c r="B238" s="39"/>
      <c r="C238" s="211" t="s">
        <v>254</v>
      </c>
      <c r="D238" s="211" t="s">
        <v>142</v>
      </c>
      <c r="E238" s="212" t="s">
        <v>255</v>
      </c>
      <c r="F238" s="213" t="s">
        <v>256</v>
      </c>
      <c r="G238" s="214" t="s">
        <v>145</v>
      </c>
      <c r="H238" s="215">
        <v>118.744</v>
      </c>
      <c r="I238" s="216"/>
      <c r="J238" s="217">
        <f>ROUND(I238*H238,2)</f>
        <v>0</v>
      </c>
      <c r="K238" s="218"/>
      <c r="L238" s="44"/>
      <c r="M238" s="219" t="s">
        <v>1</v>
      </c>
      <c r="N238" s="220" t="s">
        <v>40</v>
      </c>
      <c r="O238" s="91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3" t="s">
        <v>146</v>
      </c>
      <c r="AT238" s="223" t="s">
        <v>142</v>
      </c>
      <c r="AU238" s="223" t="s">
        <v>83</v>
      </c>
      <c r="AY238" s="17" t="s">
        <v>141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83</v>
      </c>
      <c r="BK238" s="224">
        <f>ROUND(I238*H238,2)</f>
        <v>0</v>
      </c>
      <c r="BL238" s="17" t="s">
        <v>146</v>
      </c>
      <c r="BM238" s="223" t="s">
        <v>257</v>
      </c>
    </row>
    <row r="239" s="11" customFormat="1" ht="25.92" customHeight="1">
      <c r="A239" s="11"/>
      <c r="B239" s="197"/>
      <c r="C239" s="198"/>
      <c r="D239" s="199" t="s">
        <v>74</v>
      </c>
      <c r="E239" s="200" t="s">
        <v>258</v>
      </c>
      <c r="F239" s="200" t="s">
        <v>259</v>
      </c>
      <c r="G239" s="198"/>
      <c r="H239" s="198"/>
      <c r="I239" s="201"/>
      <c r="J239" s="202">
        <f>BK239</f>
        <v>0</v>
      </c>
      <c r="K239" s="198"/>
      <c r="L239" s="203"/>
      <c r="M239" s="204"/>
      <c r="N239" s="205"/>
      <c r="O239" s="205"/>
      <c r="P239" s="206">
        <f>SUM(P240:P250)</f>
        <v>0</v>
      </c>
      <c r="Q239" s="205"/>
      <c r="R239" s="206">
        <f>SUM(R240:R250)</f>
        <v>0</v>
      </c>
      <c r="S239" s="205"/>
      <c r="T239" s="207">
        <f>SUM(T240:T250)</f>
        <v>0</v>
      </c>
      <c r="U239" s="11"/>
      <c r="V239" s="11"/>
      <c r="W239" s="11"/>
      <c r="X239" s="11"/>
      <c r="Y239" s="11"/>
      <c r="Z239" s="11"/>
      <c r="AA239" s="11"/>
      <c r="AB239" s="11"/>
      <c r="AC239" s="11"/>
      <c r="AD239" s="11"/>
      <c r="AE239" s="11"/>
      <c r="AR239" s="208" t="s">
        <v>83</v>
      </c>
      <c r="AT239" s="209" t="s">
        <v>74</v>
      </c>
      <c r="AU239" s="209" t="s">
        <v>75</v>
      </c>
      <c r="AY239" s="208" t="s">
        <v>141</v>
      </c>
      <c r="BK239" s="210">
        <f>SUM(BK240:BK250)</f>
        <v>0</v>
      </c>
    </row>
    <row r="240" s="2" customFormat="1" ht="16.5" customHeight="1">
      <c r="A240" s="38"/>
      <c r="B240" s="39"/>
      <c r="C240" s="211" t="s">
        <v>260</v>
      </c>
      <c r="D240" s="211" t="s">
        <v>142</v>
      </c>
      <c r="E240" s="212" t="s">
        <v>261</v>
      </c>
      <c r="F240" s="213" t="s">
        <v>262</v>
      </c>
      <c r="G240" s="214" t="s">
        <v>263</v>
      </c>
      <c r="H240" s="215">
        <v>0.30399999999999999</v>
      </c>
      <c r="I240" s="216"/>
      <c r="J240" s="217">
        <f>ROUND(I240*H240,2)</f>
        <v>0</v>
      </c>
      <c r="K240" s="218"/>
      <c r="L240" s="44"/>
      <c r="M240" s="219" t="s">
        <v>1</v>
      </c>
      <c r="N240" s="220" t="s">
        <v>40</v>
      </c>
      <c r="O240" s="91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3" t="s">
        <v>146</v>
      </c>
      <c r="AT240" s="223" t="s">
        <v>142</v>
      </c>
      <c r="AU240" s="223" t="s">
        <v>83</v>
      </c>
      <c r="AY240" s="17" t="s">
        <v>141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7" t="s">
        <v>83</v>
      </c>
      <c r="BK240" s="224">
        <f>ROUND(I240*H240,2)</f>
        <v>0</v>
      </c>
      <c r="BL240" s="17" t="s">
        <v>146</v>
      </c>
      <c r="BM240" s="223" t="s">
        <v>264</v>
      </c>
    </row>
    <row r="241" s="12" customFormat="1">
      <c r="A241" s="12"/>
      <c r="B241" s="225"/>
      <c r="C241" s="226"/>
      <c r="D241" s="227" t="s">
        <v>148</v>
      </c>
      <c r="E241" s="228" t="s">
        <v>1</v>
      </c>
      <c r="F241" s="229" t="s">
        <v>265</v>
      </c>
      <c r="G241" s="226"/>
      <c r="H241" s="230">
        <v>0.30399999999999999</v>
      </c>
      <c r="I241" s="231"/>
      <c r="J241" s="226"/>
      <c r="K241" s="226"/>
      <c r="L241" s="232"/>
      <c r="M241" s="233"/>
      <c r="N241" s="234"/>
      <c r="O241" s="234"/>
      <c r="P241" s="234"/>
      <c r="Q241" s="234"/>
      <c r="R241" s="234"/>
      <c r="S241" s="234"/>
      <c r="T241" s="235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36" t="s">
        <v>148</v>
      </c>
      <c r="AU241" s="236" t="s">
        <v>83</v>
      </c>
      <c r="AV241" s="12" t="s">
        <v>85</v>
      </c>
      <c r="AW241" s="12" t="s">
        <v>32</v>
      </c>
      <c r="AX241" s="12" t="s">
        <v>75</v>
      </c>
      <c r="AY241" s="236" t="s">
        <v>141</v>
      </c>
    </row>
    <row r="242" s="13" customFormat="1">
      <c r="A242" s="13"/>
      <c r="B242" s="237"/>
      <c r="C242" s="238"/>
      <c r="D242" s="227" t="s">
        <v>148</v>
      </c>
      <c r="E242" s="239" t="s">
        <v>1</v>
      </c>
      <c r="F242" s="240" t="s">
        <v>150</v>
      </c>
      <c r="G242" s="238"/>
      <c r="H242" s="241">
        <v>0.30399999999999999</v>
      </c>
      <c r="I242" s="242"/>
      <c r="J242" s="238"/>
      <c r="K242" s="238"/>
      <c r="L242" s="243"/>
      <c r="M242" s="244"/>
      <c r="N242" s="245"/>
      <c r="O242" s="245"/>
      <c r="P242" s="245"/>
      <c r="Q242" s="245"/>
      <c r="R242" s="245"/>
      <c r="S242" s="245"/>
      <c r="T242" s="246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7" t="s">
        <v>148</v>
      </c>
      <c r="AU242" s="247" t="s">
        <v>83</v>
      </c>
      <c r="AV242" s="13" t="s">
        <v>146</v>
      </c>
      <c r="AW242" s="13" t="s">
        <v>32</v>
      </c>
      <c r="AX242" s="13" t="s">
        <v>83</v>
      </c>
      <c r="AY242" s="247" t="s">
        <v>141</v>
      </c>
    </row>
    <row r="243" s="2" customFormat="1" ht="21.75" customHeight="1">
      <c r="A243" s="38"/>
      <c r="B243" s="39"/>
      <c r="C243" s="211" t="s">
        <v>266</v>
      </c>
      <c r="D243" s="211" t="s">
        <v>142</v>
      </c>
      <c r="E243" s="212" t="s">
        <v>267</v>
      </c>
      <c r="F243" s="213" t="s">
        <v>268</v>
      </c>
      <c r="G243" s="214" t="s">
        <v>269</v>
      </c>
      <c r="H243" s="215">
        <v>0.075999999999999998</v>
      </c>
      <c r="I243" s="216"/>
      <c r="J243" s="217">
        <f>ROUND(I243*H243,2)</f>
        <v>0</v>
      </c>
      <c r="K243" s="218"/>
      <c r="L243" s="44"/>
      <c r="M243" s="219" t="s">
        <v>1</v>
      </c>
      <c r="N243" s="220" t="s">
        <v>40</v>
      </c>
      <c r="O243" s="91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146</v>
      </c>
      <c r="AT243" s="223" t="s">
        <v>142</v>
      </c>
      <c r="AU243" s="223" t="s">
        <v>83</v>
      </c>
      <c r="AY243" s="17" t="s">
        <v>141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83</v>
      </c>
      <c r="BK243" s="224">
        <f>ROUND(I243*H243,2)</f>
        <v>0</v>
      </c>
      <c r="BL243" s="17" t="s">
        <v>146</v>
      </c>
      <c r="BM243" s="223" t="s">
        <v>270</v>
      </c>
    </row>
    <row r="244" s="12" customFormat="1">
      <c r="A244" s="12"/>
      <c r="B244" s="225"/>
      <c r="C244" s="226"/>
      <c r="D244" s="227" t="s">
        <v>148</v>
      </c>
      <c r="E244" s="228" t="s">
        <v>1</v>
      </c>
      <c r="F244" s="229" t="s">
        <v>271</v>
      </c>
      <c r="G244" s="226"/>
      <c r="H244" s="230">
        <v>0.075999999999999998</v>
      </c>
      <c r="I244" s="231"/>
      <c r="J244" s="226"/>
      <c r="K244" s="226"/>
      <c r="L244" s="232"/>
      <c r="M244" s="233"/>
      <c r="N244" s="234"/>
      <c r="O244" s="234"/>
      <c r="P244" s="234"/>
      <c r="Q244" s="234"/>
      <c r="R244" s="234"/>
      <c r="S244" s="234"/>
      <c r="T244" s="235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T244" s="236" t="s">
        <v>148</v>
      </c>
      <c r="AU244" s="236" t="s">
        <v>83</v>
      </c>
      <c r="AV244" s="12" t="s">
        <v>85</v>
      </c>
      <c r="AW244" s="12" t="s">
        <v>32</v>
      </c>
      <c r="AX244" s="12" t="s">
        <v>75</v>
      </c>
      <c r="AY244" s="236" t="s">
        <v>141</v>
      </c>
    </row>
    <row r="245" s="13" customFormat="1">
      <c r="A245" s="13"/>
      <c r="B245" s="237"/>
      <c r="C245" s="238"/>
      <c r="D245" s="227" t="s">
        <v>148</v>
      </c>
      <c r="E245" s="239" t="s">
        <v>1</v>
      </c>
      <c r="F245" s="240" t="s">
        <v>150</v>
      </c>
      <c r="G245" s="238"/>
      <c r="H245" s="241">
        <v>0.075999999999999998</v>
      </c>
      <c r="I245" s="242"/>
      <c r="J245" s="238"/>
      <c r="K245" s="238"/>
      <c r="L245" s="243"/>
      <c r="M245" s="244"/>
      <c r="N245" s="245"/>
      <c r="O245" s="245"/>
      <c r="P245" s="245"/>
      <c r="Q245" s="245"/>
      <c r="R245" s="245"/>
      <c r="S245" s="245"/>
      <c r="T245" s="246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7" t="s">
        <v>148</v>
      </c>
      <c r="AU245" s="247" t="s">
        <v>83</v>
      </c>
      <c r="AV245" s="13" t="s">
        <v>146</v>
      </c>
      <c r="AW245" s="13" t="s">
        <v>32</v>
      </c>
      <c r="AX245" s="13" t="s">
        <v>83</v>
      </c>
      <c r="AY245" s="247" t="s">
        <v>141</v>
      </c>
    </row>
    <row r="246" s="2" customFormat="1" ht="16.5" customHeight="1">
      <c r="A246" s="38"/>
      <c r="B246" s="39"/>
      <c r="C246" s="211" t="s">
        <v>272</v>
      </c>
      <c r="D246" s="211" t="s">
        <v>142</v>
      </c>
      <c r="E246" s="212" t="s">
        <v>273</v>
      </c>
      <c r="F246" s="213" t="s">
        <v>274</v>
      </c>
      <c r="G246" s="214" t="s">
        <v>145</v>
      </c>
      <c r="H246" s="215">
        <v>2.0699999999999998</v>
      </c>
      <c r="I246" s="216"/>
      <c r="J246" s="217">
        <f>ROUND(I246*H246,2)</f>
        <v>0</v>
      </c>
      <c r="K246" s="218"/>
      <c r="L246" s="44"/>
      <c r="M246" s="219" t="s">
        <v>1</v>
      </c>
      <c r="N246" s="220" t="s">
        <v>40</v>
      </c>
      <c r="O246" s="91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146</v>
      </c>
      <c r="AT246" s="223" t="s">
        <v>142</v>
      </c>
      <c r="AU246" s="223" t="s">
        <v>83</v>
      </c>
      <c r="AY246" s="17" t="s">
        <v>141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83</v>
      </c>
      <c r="BK246" s="224">
        <f>ROUND(I246*H246,2)</f>
        <v>0</v>
      </c>
      <c r="BL246" s="17" t="s">
        <v>146</v>
      </c>
      <c r="BM246" s="223" t="s">
        <v>275</v>
      </c>
    </row>
    <row r="247" s="12" customFormat="1">
      <c r="A247" s="12"/>
      <c r="B247" s="225"/>
      <c r="C247" s="226"/>
      <c r="D247" s="227" t="s">
        <v>148</v>
      </c>
      <c r="E247" s="228" t="s">
        <v>1</v>
      </c>
      <c r="F247" s="229" t="s">
        <v>276</v>
      </c>
      <c r="G247" s="226"/>
      <c r="H247" s="230">
        <v>2.0249999999999999</v>
      </c>
      <c r="I247" s="231"/>
      <c r="J247" s="226"/>
      <c r="K247" s="226"/>
      <c r="L247" s="232"/>
      <c r="M247" s="233"/>
      <c r="N247" s="234"/>
      <c r="O247" s="234"/>
      <c r="P247" s="234"/>
      <c r="Q247" s="234"/>
      <c r="R247" s="234"/>
      <c r="S247" s="234"/>
      <c r="T247" s="235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T247" s="236" t="s">
        <v>148</v>
      </c>
      <c r="AU247" s="236" t="s">
        <v>83</v>
      </c>
      <c r="AV247" s="12" t="s">
        <v>85</v>
      </c>
      <c r="AW247" s="12" t="s">
        <v>32</v>
      </c>
      <c r="AX247" s="12" t="s">
        <v>75</v>
      </c>
      <c r="AY247" s="236" t="s">
        <v>141</v>
      </c>
    </row>
    <row r="248" s="12" customFormat="1">
      <c r="A248" s="12"/>
      <c r="B248" s="225"/>
      <c r="C248" s="226"/>
      <c r="D248" s="227" t="s">
        <v>148</v>
      </c>
      <c r="E248" s="228" t="s">
        <v>1</v>
      </c>
      <c r="F248" s="229" t="s">
        <v>277</v>
      </c>
      <c r="G248" s="226"/>
      <c r="H248" s="230">
        <v>0.044999999999999998</v>
      </c>
      <c r="I248" s="231"/>
      <c r="J248" s="226"/>
      <c r="K248" s="226"/>
      <c r="L248" s="232"/>
      <c r="M248" s="233"/>
      <c r="N248" s="234"/>
      <c r="O248" s="234"/>
      <c r="P248" s="234"/>
      <c r="Q248" s="234"/>
      <c r="R248" s="234"/>
      <c r="S248" s="234"/>
      <c r="T248" s="235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6" t="s">
        <v>148</v>
      </c>
      <c r="AU248" s="236" t="s">
        <v>83</v>
      </c>
      <c r="AV248" s="12" t="s">
        <v>85</v>
      </c>
      <c r="AW248" s="12" t="s">
        <v>32</v>
      </c>
      <c r="AX248" s="12" t="s">
        <v>75</v>
      </c>
      <c r="AY248" s="236" t="s">
        <v>141</v>
      </c>
    </row>
    <row r="249" s="13" customFormat="1">
      <c r="A249" s="13"/>
      <c r="B249" s="237"/>
      <c r="C249" s="238"/>
      <c r="D249" s="227" t="s">
        <v>148</v>
      </c>
      <c r="E249" s="239" t="s">
        <v>1</v>
      </c>
      <c r="F249" s="240" t="s">
        <v>150</v>
      </c>
      <c r="G249" s="238"/>
      <c r="H249" s="241">
        <v>2.0699999999999998</v>
      </c>
      <c r="I249" s="242"/>
      <c r="J249" s="238"/>
      <c r="K249" s="238"/>
      <c r="L249" s="243"/>
      <c r="M249" s="244"/>
      <c r="N249" s="245"/>
      <c r="O249" s="245"/>
      <c r="P249" s="245"/>
      <c r="Q249" s="245"/>
      <c r="R249" s="245"/>
      <c r="S249" s="245"/>
      <c r="T249" s="246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7" t="s">
        <v>148</v>
      </c>
      <c r="AU249" s="247" t="s">
        <v>83</v>
      </c>
      <c r="AV249" s="13" t="s">
        <v>146</v>
      </c>
      <c r="AW249" s="13" t="s">
        <v>32</v>
      </c>
      <c r="AX249" s="13" t="s">
        <v>83</v>
      </c>
      <c r="AY249" s="247" t="s">
        <v>141</v>
      </c>
    </row>
    <row r="250" s="2" customFormat="1" ht="16.5" customHeight="1">
      <c r="A250" s="38"/>
      <c r="B250" s="39"/>
      <c r="C250" s="211" t="s">
        <v>278</v>
      </c>
      <c r="D250" s="211" t="s">
        <v>142</v>
      </c>
      <c r="E250" s="212" t="s">
        <v>279</v>
      </c>
      <c r="F250" s="213" t="s">
        <v>280</v>
      </c>
      <c r="G250" s="214" t="s">
        <v>145</v>
      </c>
      <c r="H250" s="215">
        <v>2.0699999999999998</v>
      </c>
      <c r="I250" s="216"/>
      <c r="J250" s="217">
        <f>ROUND(I250*H250,2)</f>
        <v>0</v>
      </c>
      <c r="K250" s="218"/>
      <c r="L250" s="44"/>
      <c r="M250" s="219" t="s">
        <v>1</v>
      </c>
      <c r="N250" s="220" t="s">
        <v>40</v>
      </c>
      <c r="O250" s="91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3" t="s">
        <v>146</v>
      </c>
      <c r="AT250" s="223" t="s">
        <v>142</v>
      </c>
      <c r="AU250" s="223" t="s">
        <v>83</v>
      </c>
      <c r="AY250" s="17" t="s">
        <v>141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83</v>
      </c>
      <c r="BK250" s="224">
        <f>ROUND(I250*H250,2)</f>
        <v>0</v>
      </c>
      <c r="BL250" s="17" t="s">
        <v>146</v>
      </c>
      <c r="BM250" s="223" t="s">
        <v>281</v>
      </c>
    </row>
    <row r="251" s="11" customFormat="1" ht="25.92" customHeight="1">
      <c r="A251" s="11"/>
      <c r="B251" s="197"/>
      <c r="C251" s="198"/>
      <c r="D251" s="199" t="s">
        <v>74</v>
      </c>
      <c r="E251" s="200" t="s">
        <v>282</v>
      </c>
      <c r="F251" s="200" t="s">
        <v>283</v>
      </c>
      <c r="G251" s="198"/>
      <c r="H251" s="198"/>
      <c r="I251" s="201"/>
      <c r="J251" s="202">
        <f>BK251</f>
        <v>0</v>
      </c>
      <c r="K251" s="198"/>
      <c r="L251" s="203"/>
      <c r="M251" s="204"/>
      <c r="N251" s="205"/>
      <c r="O251" s="205"/>
      <c r="P251" s="206">
        <f>SUM(P252:P328)</f>
        <v>0</v>
      </c>
      <c r="Q251" s="205"/>
      <c r="R251" s="206">
        <f>SUM(R252:R328)</f>
        <v>0</v>
      </c>
      <c r="S251" s="205"/>
      <c r="T251" s="207">
        <f>SUM(T252:T328)</f>
        <v>0</v>
      </c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R251" s="208" t="s">
        <v>83</v>
      </c>
      <c r="AT251" s="209" t="s">
        <v>74</v>
      </c>
      <c r="AU251" s="209" t="s">
        <v>75</v>
      </c>
      <c r="AY251" s="208" t="s">
        <v>141</v>
      </c>
      <c r="BK251" s="210">
        <f>SUM(BK252:BK328)</f>
        <v>0</v>
      </c>
    </row>
    <row r="252" s="2" customFormat="1" ht="16.5" customHeight="1">
      <c r="A252" s="38"/>
      <c r="B252" s="39"/>
      <c r="C252" s="211" t="s">
        <v>284</v>
      </c>
      <c r="D252" s="211" t="s">
        <v>142</v>
      </c>
      <c r="E252" s="212" t="s">
        <v>285</v>
      </c>
      <c r="F252" s="213" t="s">
        <v>286</v>
      </c>
      <c r="G252" s="214" t="s">
        <v>145</v>
      </c>
      <c r="H252" s="215">
        <v>448.41199999999998</v>
      </c>
      <c r="I252" s="216"/>
      <c r="J252" s="217">
        <f>ROUND(I252*H252,2)</f>
        <v>0</v>
      </c>
      <c r="K252" s="218"/>
      <c r="L252" s="44"/>
      <c r="M252" s="219" t="s">
        <v>1</v>
      </c>
      <c r="N252" s="220" t="s">
        <v>40</v>
      </c>
      <c r="O252" s="91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3" t="s">
        <v>146</v>
      </c>
      <c r="AT252" s="223" t="s">
        <v>142</v>
      </c>
      <c r="AU252" s="223" t="s">
        <v>83</v>
      </c>
      <c r="AY252" s="17" t="s">
        <v>141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7" t="s">
        <v>83</v>
      </c>
      <c r="BK252" s="224">
        <f>ROUND(I252*H252,2)</f>
        <v>0</v>
      </c>
      <c r="BL252" s="17" t="s">
        <v>146</v>
      </c>
      <c r="BM252" s="223" t="s">
        <v>287</v>
      </c>
    </row>
    <row r="253" s="2" customFormat="1" ht="21.75" customHeight="1">
      <c r="A253" s="38"/>
      <c r="B253" s="39"/>
      <c r="C253" s="211" t="s">
        <v>7</v>
      </c>
      <c r="D253" s="211" t="s">
        <v>142</v>
      </c>
      <c r="E253" s="212" t="s">
        <v>288</v>
      </c>
      <c r="F253" s="213" t="s">
        <v>289</v>
      </c>
      <c r="G253" s="214" t="s">
        <v>145</v>
      </c>
      <c r="H253" s="215">
        <v>5956.3050000000003</v>
      </c>
      <c r="I253" s="216"/>
      <c r="J253" s="217">
        <f>ROUND(I253*H253,2)</f>
        <v>0</v>
      </c>
      <c r="K253" s="218"/>
      <c r="L253" s="44"/>
      <c r="M253" s="219" t="s">
        <v>1</v>
      </c>
      <c r="N253" s="220" t="s">
        <v>40</v>
      </c>
      <c r="O253" s="91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146</v>
      </c>
      <c r="AT253" s="223" t="s">
        <v>142</v>
      </c>
      <c r="AU253" s="223" t="s">
        <v>83</v>
      </c>
      <c r="AY253" s="17" t="s">
        <v>141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83</v>
      </c>
      <c r="BK253" s="224">
        <f>ROUND(I253*H253,2)</f>
        <v>0</v>
      </c>
      <c r="BL253" s="17" t="s">
        <v>146</v>
      </c>
      <c r="BM253" s="223" t="s">
        <v>290</v>
      </c>
    </row>
    <row r="254" s="14" customFormat="1">
      <c r="A254" s="14"/>
      <c r="B254" s="248"/>
      <c r="C254" s="249"/>
      <c r="D254" s="227" t="s">
        <v>148</v>
      </c>
      <c r="E254" s="250" t="s">
        <v>1</v>
      </c>
      <c r="F254" s="251" t="s">
        <v>291</v>
      </c>
      <c r="G254" s="249"/>
      <c r="H254" s="250" t="s">
        <v>1</v>
      </c>
      <c r="I254" s="252"/>
      <c r="J254" s="249"/>
      <c r="K254" s="249"/>
      <c r="L254" s="253"/>
      <c r="M254" s="254"/>
      <c r="N254" s="255"/>
      <c r="O254" s="255"/>
      <c r="P254" s="255"/>
      <c r="Q254" s="255"/>
      <c r="R254" s="255"/>
      <c r="S254" s="255"/>
      <c r="T254" s="256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7" t="s">
        <v>148</v>
      </c>
      <c r="AU254" s="257" t="s">
        <v>83</v>
      </c>
      <c r="AV254" s="14" t="s">
        <v>83</v>
      </c>
      <c r="AW254" s="14" t="s">
        <v>32</v>
      </c>
      <c r="AX254" s="14" t="s">
        <v>75</v>
      </c>
      <c r="AY254" s="257" t="s">
        <v>141</v>
      </c>
    </row>
    <row r="255" s="12" customFormat="1">
      <c r="A255" s="12"/>
      <c r="B255" s="225"/>
      <c r="C255" s="226"/>
      <c r="D255" s="227" t="s">
        <v>148</v>
      </c>
      <c r="E255" s="228" t="s">
        <v>1</v>
      </c>
      <c r="F255" s="229" t="s">
        <v>292</v>
      </c>
      <c r="G255" s="226"/>
      <c r="H255" s="230">
        <v>6404.7169999999996</v>
      </c>
      <c r="I255" s="231"/>
      <c r="J255" s="226"/>
      <c r="K255" s="226"/>
      <c r="L255" s="232"/>
      <c r="M255" s="233"/>
      <c r="N255" s="234"/>
      <c r="O255" s="234"/>
      <c r="P255" s="234"/>
      <c r="Q255" s="234"/>
      <c r="R255" s="234"/>
      <c r="S255" s="234"/>
      <c r="T255" s="235"/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T255" s="236" t="s">
        <v>148</v>
      </c>
      <c r="AU255" s="236" t="s">
        <v>83</v>
      </c>
      <c r="AV255" s="12" t="s">
        <v>85</v>
      </c>
      <c r="AW255" s="12" t="s">
        <v>32</v>
      </c>
      <c r="AX255" s="12" t="s">
        <v>75</v>
      </c>
      <c r="AY255" s="236" t="s">
        <v>141</v>
      </c>
    </row>
    <row r="256" s="12" customFormat="1">
      <c r="A256" s="12"/>
      <c r="B256" s="225"/>
      <c r="C256" s="226"/>
      <c r="D256" s="227" t="s">
        <v>148</v>
      </c>
      <c r="E256" s="228" t="s">
        <v>1</v>
      </c>
      <c r="F256" s="229" t="s">
        <v>293</v>
      </c>
      <c r="G256" s="226"/>
      <c r="H256" s="230">
        <v>-448.41199999999998</v>
      </c>
      <c r="I256" s="231"/>
      <c r="J256" s="226"/>
      <c r="K256" s="226"/>
      <c r="L256" s="232"/>
      <c r="M256" s="233"/>
      <c r="N256" s="234"/>
      <c r="O256" s="234"/>
      <c r="P256" s="234"/>
      <c r="Q256" s="234"/>
      <c r="R256" s="234"/>
      <c r="S256" s="234"/>
      <c r="T256" s="235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6" t="s">
        <v>148</v>
      </c>
      <c r="AU256" s="236" t="s">
        <v>83</v>
      </c>
      <c r="AV256" s="12" t="s">
        <v>85</v>
      </c>
      <c r="AW256" s="12" t="s">
        <v>32</v>
      </c>
      <c r="AX256" s="12" t="s">
        <v>75</v>
      </c>
      <c r="AY256" s="236" t="s">
        <v>141</v>
      </c>
    </row>
    <row r="257" s="13" customFormat="1">
      <c r="A257" s="13"/>
      <c r="B257" s="237"/>
      <c r="C257" s="238"/>
      <c r="D257" s="227" t="s">
        <v>148</v>
      </c>
      <c r="E257" s="239" t="s">
        <v>1</v>
      </c>
      <c r="F257" s="240" t="s">
        <v>150</v>
      </c>
      <c r="G257" s="238"/>
      <c r="H257" s="241">
        <v>5956.3049999999994</v>
      </c>
      <c r="I257" s="242"/>
      <c r="J257" s="238"/>
      <c r="K257" s="238"/>
      <c r="L257" s="243"/>
      <c r="M257" s="244"/>
      <c r="N257" s="245"/>
      <c r="O257" s="245"/>
      <c r="P257" s="245"/>
      <c r="Q257" s="245"/>
      <c r="R257" s="245"/>
      <c r="S257" s="245"/>
      <c r="T257" s="246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7" t="s">
        <v>148</v>
      </c>
      <c r="AU257" s="247" t="s">
        <v>83</v>
      </c>
      <c r="AV257" s="13" t="s">
        <v>146</v>
      </c>
      <c r="AW257" s="13" t="s">
        <v>32</v>
      </c>
      <c r="AX257" s="13" t="s">
        <v>83</v>
      </c>
      <c r="AY257" s="247" t="s">
        <v>141</v>
      </c>
    </row>
    <row r="258" s="2" customFormat="1" ht="16.5" customHeight="1">
      <c r="A258" s="38"/>
      <c r="B258" s="39"/>
      <c r="C258" s="211" t="s">
        <v>294</v>
      </c>
      <c r="D258" s="211" t="s">
        <v>142</v>
      </c>
      <c r="E258" s="212" t="s">
        <v>295</v>
      </c>
      <c r="F258" s="213" t="s">
        <v>296</v>
      </c>
      <c r="G258" s="214" t="s">
        <v>153</v>
      </c>
      <c r="H258" s="215">
        <v>6</v>
      </c>
      <c r="I258" s="216"/>
      <c r="J258" s="217">
        <f>ROUND(I258*H258,2)</f>
        <v>0</v>
      </c>
      <c r="K258" s="218"/>
      <c r="L258" s="44"/>
      <c r="M258" s="219" t="s">
        <v>1</v>
      </c>
      <c r="N258" s="220" t="s">
        <v>40</v>
      </c>
      <c r="O258" s="91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146</v>
      </c>
      <c r="AT258" s="223" t="s">
        <v>142</v>
      </c>
      <c r="AU258" s="223" t="s">
        <v>83</v>
      </c>
      <c r="AY258" s="17" t="s">
        <v>141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83</v>
      </c>
      <c r="BK258" s="224">
        <f>ROUND(I258*H258,2)</f>
        <v>0</v>
      </c>
      <c r="BL258" s="17" t="s">
        <v>146</v>
      </c>
      <c r="BM258" s="223" t="s">
        <v>297</v>
      </c>
    </row>
    <row r="259" s="14" customFormat="1">
      <c r="A259" s="14"/>
      <c r="B259" s="248"/>
      <c r="C259" s="249"/>
      <c r="D259" s="227" t="s">
        <v>148</v>
      </c>
      <c r="E259" s="250" t="s">
        <v>1</v>
      </c>
      <c r="F259" s="251" t="s">
        <v>298</v>
      </c>
      <c r="G259" s="249"/>
      <c r="H259" s="250" t="s">
        <v>1</v>
      </c>
      <c r="I259" s="252"/>
      <c r="J259" s="249"/>
      <c r="K259" s="249"/>
      <c r="L259" s="253"/>
      <c r="M259" s="254"/>
      <c r="N259" s="255"/>
      <c r="O259" s="255"/>
      <c r="P259" s="255"/>
      <c r="Q259" s="255"/>
      <c r="R259" s="255"/>
      <c r="S259" s="255"/>
      <c r="T259" s="256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7" t="s">
        <v>148</v>
      </c>
      <c r="AU259" s="257" t="s">
        <v>83</v>
      </c>
      <c r="AV259" s="14" t="s">
        <v>83</v>
      </c>
      <c r="AW259" s="14" t="s">
        <v>32</v>
      </c>
      <c r="AX259" s="14" t="s">
        <v>75</v>
      </c>
      <c r="AY259" s="257" t="s">
        <v>141</v>
      </c>
    </row>
    <row r="260" s="12" customFormat="1">
      <c r="A260" s="12"/>
      <c r="B260" s="225"/>
      <c r="C260" s="226"/>
      <c r="D260" s="227" t="s">
        <v>148</v>
      </c>
      <c r="E260" s="228" t="s">
        <v>1</v>
      </c>
      <c r="F260" s="229" t="s">
        <v>155</v>
      </c>
      <c r="G260" s="226"/>
      <c r="H260" s="230">
        <v>3</v>
      </c>
      <c r="I260" s="231"/>
      <c r="J260" s="226"/>
      <c r="K260" s="226"/>
      <c r="L260" s="232"/>
      <c r="M260" s="233"/>
      <c r="N260" s="234"/>
      <c r="O260" s="234"/>
      <c r="P260" s="234"/>
      <c r="Q260" s="234"/>
      <c r="R260" s="234"/>
      <c r="S260" s="234"/>
      <c r="T260" s="235"/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T260" s="236" t="s">
        <v>148</v>
      </c>
      <c r="AU260" s="236" t="s">
        <v>83</v>
      </c>
      <c r="AV260" s="12" t="s">
        <v>85</v>
      </c>
      <c r="AW260" s="12" t="s">
        <v>32</v>
      </c>
      <c r="AX260" s="12" t="s">
        <v>75</v>
      </c>
      <c r="AY260" s="236" t="s">
        <v>141</v>
      </c>
    </row>
    <row r="261" s="12" customFormat="1">
      <c r="A261" s="12"/>
      <c r="B261" s="225"/>
      <c r="C261" s="226"/>
      <c r="D261" s="227" t="s">
        <v>148</v>
      </c>
      <c r="E261" s="228" t="s">
        <v>1</v>
      </c>
      <c r="F261" s="229" t="s">
        <v>83</v>
      </c>
      <c r="G261" s="226"/>
      <c r="H261" s="230">
        <v>1</v>
      </c>
      <c r="I261" s="231"/>
      <c r="J261" s="226"/>
      <c r="K261" s="226"/>
      <c r="L261" s="232"/>
      <c r="M261" s="233"/>
      <c r="N261" s="234"/>
      <c r="O261" s="234"/>
      <c r="P261" s="234"/>
      <c r="Q261" s="234"/>
      <c r="R261" s="234"/>
      <c r="S261" s="234"/>
      <c r="T261" s="235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36" t="s">
        <v>148</v>
      </c>
      <c r="AU261" s="236" t="s">
        <v>83</v>
      </c>
      <c r="AV261" s="12" t="s">
        <v>85</v>
      </c>
      <c r="AW261" s="12" t="s">
        <v>32</v>
      </c>
      <c r="AX261" s="12" t="s">
        <v>75</v>
      </c>
      <c r="AY261" s="236" t="s">
        <v>141</v>
      </c>
    </row>
    <row r="262" s="12" customFormat="1">
      <c r="A262" s="12"/>
      <c r="B262" s="225"/>
      <c r="C262" s="226"/>
      <c r="D262" s="227" t="s">
        <v>148</v>
      </c>
      <c r="E262" s="228" t="s">
        <v>1</v>
      </c>
      <c r="F262" s="229" t="s">
        <v>83</v>
      </c>
      <c r="G262" s="226"/>
      <c r="H262" s="230">
        <v>1</v>
      </c>
      <c r="I262" s="231"/>
      <c r="J262" s="226"/>
      <c r="K262" s="226"/>
      <c r="L262" s="232"/>
      <c r="M262" s="233"/>
      <c r="N262" s="234"/>
      <c r="O262" s="234"/>
      <c r="P262" s="234"/>
      <c r="Q262" s="234"/>
      <c r="R262" s="234"/>
      <c r="S262" s="234"/>
      <c r="T262" s="235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6" t="s">
        <v>148</v>
      </c>
      <c r="AU262" s="236" t="s">
        <v>83</v>
      </c>
      <c r="AV262" s="12" t="s">
        <v>85</v>
      </c>
      <c r="AW262" s="12" t="s">
        <v>32</v>
      </c>
      <c r="AX262" s="12" t="s">
        <v>75</v>
      </c>
      <c r="AY262" s="236" t="s">
        <v>141</v>
      </c>
    </row>
    <row r="263" s="12" customFormat="1">
      <c r="A263" s="12"/>
      <c r="B263" s="225"/>
      <c r="C263" s="226"/>
      <c r="D263" s="227" t="s">
        <v>148</v>
      </c>
      <c r="E263" s="228" t="s">
        <v>1</v>
      </c>
      <c r="F263" s="229" t="s">
        <v>83</v>
      </c>
      <c r="G263" s="226"/>
      <c r="H263" s="230">
        <v>1</v>
      </c>
      <c r="I263" s="231"/>
      <c r="J263" s="226"/>
      <c r="K263" s="226"/>
      <c r="L263" s="232"/>
      <c r="M263" s="233"/>
      <c r="N263" s="234"/>
      <c r="O263" s="234"/>
      <c r="P263" s="234"/>
      <c r="Q263" s="234"/>
      <c r="R263" s="234"/>
      <c r="S263" s="234"/>
      <c r="T263" s="235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6" t="s">
        <v>148</v>
      </c>
      <c r="AU263" s="236" t="s">
        <v>83</v>
      </c>
      <c r="AV263" s="12" t="s">
        <v>85</v>
      </c>
      <c r="AW263" s="12" t="s">
        <v>32</v>
      </c>
      <c r="AX263" s="12" t="s">
        <v>75</v>
      </c>
      <c r="AY263" s="236" t="s">
        <v>141</v>
      </c>
    </row>
    <row r="264" s="13" customFormat="1">
      <c r="A264" s="13"/>
      <c r="B264" s="237"/>
      <c r="C264" s="238"/>
      <c r="D264" s="227" t="s">
        <v>148</v>
      </c>
      <c r="E264" s="239" t="s">
        <v>1</v>
      </c>
      <c r="F264" s="240" t="s">
        <v>150</v>
      </c>
      <c r="G264" s="238"/>
      <c r="H264" s="241">
        <v>6</v>
      </c>
      <c r="I264" s="242"/>
      <c r="J264" s="238"/>
      <c r="K264" s="238"/>
      <c r="L264" s="243"/>
      <c r="M264" s="244"/>
      <c r="N264" s="245"/>
      <c r="O264" s="245"/>
      <c r="P264" s="245"/>
      <c r="Q264" s="245"/>
      <c r="R264" s="245"/>
      <c r="S264" s="245"/>
      <c r="T264" s="246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7" t="s">
        <v>148</v>
      </c>
      <c r="AU264" s="247" t="s">
        <v>83</v>
      </c>
      <c r="AV264" s="13" t="s">
        <v>146</v>
      </c>
      <c r="AW264" s="13" t="s">
        <v>32</v>
      </c>
      <c r="AX264" s="13" t="s">
        <v>83</v>
      </c>
      <c r="AY264" s="247" t="s">
        <v>141</v>
      </c>
    </row>
    <row r="265" s="2" customFormat="1" ht="16.5" customHeight="1">
      <c r="A265" s="38"/>
      <c r="B265" s="39"/>
      <c r="C265" s="211" t="s">
        <v>299</v>
      </c>
      <c r="D265" s="211" t="s">
        <v>142</v>
      </c>
      <c r="E265" s="212" t="s">
        <v>300</v>
      </c>
      <c r="F265" s="213" t="s">
        <v>301</v>
      </c>
      <c r="G265" s="214" t="s">
        <v>145</v>
      </c>
      <c r="H265" s="215">
        <v>67.920000000000002</v>
      </c>
      <c r="I265" s="216"/>
      <c r="J265" s="217">
        <f>ROUND(I265*H265,2)</f>
        <v>0</v>
      </c>
      <c r="K265" s="218"/>
      <c r="L265" s="44"/>
      <c r="M265" s="219" t="s">
        <v>1</v>
      </c>
      <c r="N265" s="220" t="s">
        <v>40</v>
      </c>
      <c r="O265" s="91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3" t="s">
        <v>146</v>
      </c>
      <c r="AT265" s="223" t="s">
        <v>142</v>
      </c>
      <c r="AU265" s="223" t="s">
        <v>83</v>
      </c>
      <c r="AY265" s="17" t="s">
        <v>141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83</v>
      </c>
      <c r="BK265" s="224">
        <f>ROUND(I265*H265,2)</f>
        <v>0</v>
      </c>
      <c r="BL265" s="17" t="s">
        <v>146</v>
      </c>
      <c r="BM265" s="223" t="s">
        <v>302</v>
      </c>
    </row>
    <row r="266" s="14" customFormat="1">
      <c r="A266" s="14"/>
      <c r="B266" s="248"/>
      <c r="C266" s="249"/>
      <c r="D266" s="227" t="s">
        <v>148</v>
      </c>
      <c r="E266" s="250" t="s">
        <v>1</v>
      </c>
      <c r="F266" s="251" t="s">
        <v>291</v>
      </c>
      <c r="G266" s="249"/>
      <c r="H266" s="250" t="s">
        <v>1</v>
      </c>
      <c r="I266" s="252"/>
      <c r="J266" s="249"/>
      <c r="K266" s="249"/>
      <c r="L266" s="253"/>
      <c r="M266" s="254"/>
      <c r="N266" s="255"/>
      <c r="O266" s="255"/>
      <c r="P266" s="255"/>
      <c r="Q266" s="255"/>
      <c r="R266" s="255"/>
      <c r="S266" s="255"/>
      <c r="T266" s="256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7" t="s">
        <v>148</v>
      </c>
      <c r="AU266" s="257" t="s">
        <v>83</v>
      </c>
      <c r="AV266" s="14" t="s">
        <v>83</v>
      </c>
      <c r="AW266" s="14" t="s">
        <v>32</v>
      </c>
      <c r="AX266" s="14" t="s">
        <v>75</v>
      </c>
      <c r="AY266" s="257" t="s">
        <v>141</v>
      </c>
    </row>
    <row r="267" s="12" customFormat="1">
      <c r="A267" s="12"/>
      <c r="B267" s="225"/>
      <c r="C267" s="226"/>
      <c r="D267" s="227" t="s">
        <v>148</v>
      </c>
      <c r="E267" s="228" t="s">
        <v>1</v>
      </c>
      <c r="F267" s="229" t="s">
        <v>303</v>
      </c>
      <c r="G267" s="226"/>
      <c r="H267" s="230">
        <v>22.75</v>
      </c>
      <c r="I267" s="231"/>
      <c r="J267" s="226"/>
      <c r="K267" s="226"/>
      <c r="L267" s="232"/>
      <c r="M267" s="233"/>
      <c r="N267" s="234"/>
      <c r="O267" s="234"/>
      <c r="P267" s="234"/>
      <c r="Q267" s="234"/>
      <c r="R267" s="234"/>
      <c r="S267" s="234"/>
      <c r="T267" s="235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36" t="s">
        <v>148</v>
      </c>
      <c r="AU267" s="236" t="s">
        <v>83</v>
      </c>
      <c r="AV267" s="12" t="s">
        <v>85</v>
      </c>
      <c r="AW267" s="12" t="s">
        <v>32</v>
      </c>
      <c r="AX267" s="12" t="s">
        <v>75</v>
      </c>
      <c r="AY267" s="236" t="s">
        <v>141</v>
      </c>
    </row>
    <row r="268" s="12" customFormat="1">
      <c r="A268" s="12"/>
      <c r="B268" s="225"/>
      <c r="C268" s="226"/>
      <c r="D268" s="227" t="s">
        <v>148</v>
      </c>
      <c r="E268" s="228" t="s">
        <v>1</v>
      </c>
      <c r="F268" s="229" t="s">
        <v>304</v>
      </c>
      <c r="G268" s="226"/>
      <c r="H268" s="230">
        <v>37.670000000000002</v>
      </c>
      <c r="I268" s="231"/>
      <c r="J268" s="226"/>
      <c r="K268" s="226"/>
      <c r="L268" s="232"/>
      <c r="M268" s="233"/>
      <c r="N268" s="234"/>
      <c r="O268" s="234"/>
      <c r="P268" s="234"/>
      <c r="Q268" s="234"/>
      <c r="R268" s="234"/>
      <c r="S268" s="234"/>
      <c r="T268" s="235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T268" s="236" t="s">
        <v>148</v>
      </c>
      <c r="AU268" s="236" t="s">
        <v>83</v>
      </c>
      <c r="AV268" s="12" t="s">
        <v>85</v>
      </c>
      <c r="AW268" s="12" t="s">
        <v>32</v>
      </c>
      <c r="AX268" s="12" t="s">
        <v>75</v>
      </c>
      <c r="AY268" s="236" t="s">
        <v>141</v>
      </c>
    </row>
    <row r="269" s="12" customFormat="1">
      <c r="A269" s="12"/>
      <c r="B269" s="225"/>
      <c r="C269" s="226"/>
      <c r="D269" s="227" t="s">
        <v>148</v>
      </c>
      <c r="E269" s="228" t="s">
        <v>1</v>
      </c>
      <c r="F269" s="229" t="s">
        <v>305</v>
      </c>
      <c r="G269" s="226"/>
      <c r="H269" s="230">
        <v>7.5</v>
      </c>
      <c r="I269" s="231"/>
      <c r="J269" s="226"/>
      <c r="K269" s="226"/>
      <c r="L269" s="232"/>
      <c r="M269" s="233"/>
      <c r="N269" s="234"/>
      <c r="O269" s="234"/>
      <c r="P269" s="234"/>
      <c r="Q269" s="234"/>
      <c r="R269" s="234"/>
      <c r="S269" s="234"/>
      <c r="T269" s="235"/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T269" s="236" t="s">
        <v>148</v>
      </c>
      <c r="AU269" s="236" t="s">
        <v>83</v>
      </c>
      <c r="AV269" s="12" t="s">
        <v>85</v>
      </c>
      <c r="AW269" s="12" t="s">
        <v>32</v>
      </c>
      <c r="AX269" s="12" t="s">
        <v>75</v>
      </c>
      <c r="AY269" s="236" t="s">
        <v>141</v>
      </c>
    </row>
    <row r="270" s="13" customFormat="1">
      <c r="A270" s="13"/>
      <c r="B270" s="237"/>
      <c r="C270" s="238"/>
      <c r="D270" s="227" t="s">
        <v>148</v>
      </c>
      <c r="E270" s="239" t="s">
        <v>1</v>
      </c>
      <c r="F270" s="240" t="s">
        <v>150</v>
      </c>
      <c r="G270" s="238"/>
      <c r="H270" s="241">
        <v>67.920000000000002</v>
      </c>
      <c r="I270" s="242"/>
      <c r="J270" s="238"/>
      <c r="K270" s="238"/>
      <c r="L270" s="243"/>
      <c r="M270" s="244"/>
      <c r="N270" s="245"/>
      <c r="O270" s="245"/>
      <c r="P270" s="245"/>
      <c r="Q270" s="245"/>
      <c r="R270" s="245"/>
      <c r="S270" s="245"/>
      <c r="T270" s="246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7" t="s">
        <v>148</v>
      </c>
      <c r="AU270" s="247" t="s">
        <v>83</v>
      </c>
      <c r="AV270" s="13" t="s">
        <v>146</v>
      </c>
      <c r="AW270" s="13" t="s">
        <v>32</v>
      </c>
      <c r="AX270" s="13" t="s">
        <v>83</v>
      </c>
      <c r="AY270" s="247" t="s">
        <v>141</v>
      </c>
    </row>
    <row r="271" s="2" customFormat="1" ht="16.5" customHeight="1">
      <c r="A271" s="38"/>
      <c r="B271" s="39"/>
      <c r="C271" s="211" t="s">
        <v>306</v>
      </c>
      <c r="D271" s="211" t="s">
        <v>142</v>
      </c>
      <c r="E271" s="212" t="s">
        <v>307</v>
      </c>
      <c r="F271" s="213" t="s">
        <v>308</v>
      </c>
      <c r="G271" s="214" t="s">
        <v>203</v>
      </c>
      <c r="H271" s="215">
        <v>112.09999999999999</v>
      </c>
      <c r="I271" s="216"/>
      <c r="J271" s="217">
        <f>ROUND(I271*H271,2)</f>
        <v>0</v>
      </c>
      <c r="K271" s="218"/>
      <c r="L271" s="44"/>
      <c r="M271" s="219" t="s">
        <v>1</v>
      </c>
      <c r="N271" s="220" t="s">
        <v>40</v>
      </c>
      <c r="O271" s="91"/>
      <c r="P271" s="221">
        <f>O271*H271</f>
        <v>0</v>
      </c>
      <c r="Q271" s="221">
        <v>0</v>
      </c>
      <c r="R271" s="221">
        <f>Q271*H271</f>
        <v>0</v>
      </c>
      <c r="S271" s="221">
        <v>0</v>
      </c>
      <c r="T271" s="22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3" t="s">
        <v>146</v>
      </c>
      <c r="AT271" s="223" t="s">
        <v>142</v>
      </c>
      <c r="AU271" s="223" t="s">
        <v>83</v>
      </c>
      <c r="AY271" s="17" t="s">
        <v>141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7" t="s">
        <v>83</v>
      </c>
      <c r="BK271" s="224">
        <f>ROUND(I271*H271,2)</f>
        <v>0</v>
      </c>
      <c r="BL271" s="17" t="s">
        <v>146</v>
      </c>
      <c r="BM271" s="223" t="s">
        <v>309</v>
      </c>
    </row>
    <row r="272" s="14" customFormat="1">
      <c r="A272" s="14"/>
      <c r="B272" s="248"/>
      <c r="C272" s="249"/>
      <c r="D272" s="227" t="s">
        <v>148</v>
      </c>
      <c r="E272" s="250" t="s">
        <v>1</v>
      </c>
      <c r="F272" s="251" t="s">
        <v>291</v>
      </c>
      <c r="G272" s="249"/>
      <c r="H272" s="250" t="s">
        <v>1</v>
      </c>
      <c r="I272" s="252"/>
      <c r="J272" s="249"/>
      <c r="K272" s="249"/>
      <c r="L272" s="253"/>
      <c r="M272" s="254"/>
      <c r="N272" s="255"/>
      <c r="O272" s="255"/>
      <c r="P272" s="255"/>
      <c r="Q272" s="255"/>
      <c r="R272" s="255"/>
      <c r="S272" s="255"/>
      <c r="T272" s="256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7" t="s">
        <v>148</v>
      </c>
      <c r="AU272" s="257" t="s">
        <v>83</v>
      </c>
      <c r="AV272" s="14" t="s">
        <v>83</v>
      </c>
      <c r="AW272" s="14" t="s">
        <v>32</v>
      </c>
      <c r="AX272" s="14" t="s">
        <v>75</v>
      </c>
      <c r="AY272" s="257" t="s">
        <v>141</v>
      </c>
    </row>
    <row r="273" s="12" customFormat="1">
      <c r="A273" s="12"/>
      <c r="B273" s="225"/>
      <c r="C273" s="226"/>
      <c r="D273" s="227" t="s">
        <v>148</v>
      </c>
      <c r="E273" s="228" t="s">
        <v>1</v>
      </c>
      <c r="F273" s="229" t="s">
        <v>310</v>
      </c>
      <c r="G273" s="226"/>
      <c r="H273" s="230">
        <v>5.4000000000000004</v>
      </c>
      <c r="I273" s="231"/>
      <c r="J273" s="226"/>
      <c r="K273" s="226"/>
      <c r="L273" s="232"/>
      <c r="M273" s="233"/>
      <c r="N273" s="234"/>
      <c r="O273" s="234"/>
      <c r="P273" s="234"/>
      <c r="Q273" s="234"/>
      <c r="R273" s="234"/>
      <c r="S273" s="234"/>
      <c r="T273" s="235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36" t="s">
        <v>148</v>
      </c>
      <c r="AU273" s="236" t="s">
        <v>83</v>
      </c>
      <c r="AV273" s="12" t="s">
        <v>85</v>
      </c>
      <c r="AW273" s="12" t="s">
        <v>32</v>
      </c>
      <c r="AX273" s="12" t="s">
        <v>75</v>
      </c>
      <c r="AY273" s="236" t="s">
        <v>141</v>
      </c>
    </row>
    <row r="274" s="12" customFormat="1">
      <c r="A274" s="12"/>
      <c r="B274" s="225"/>
      <c r="C274" s="226"/>
      <c r="D274" s="227" t="s">
        <v>148</v>
      </c>
      <c r="E274" s="228" t="s">
        <v>1</v>
      </c>
      <c r="F274" s="229" t="s">
        <v>311</v>
      </c>
      <c r="G274" s="226"/>
      <c r="H274" s="230">
        <v>3.6000000000000001</v>
      </c>
      <c r="I274" s="231"/>
      <c r="J274" s="226"/>
      <c r="K274" s="226"/>
      <c r="L274" s="232"/>
      <c r="M274" s="233"/>
      <c r="N274" s="234"/>
      <c r="O274" s="234"/>
      <c r="P274" s="234"/>
      <c r="Q274" s="234"/>
      <c r="R274" s="234"/>
      <c r="S274" s="234"/>
      <c r="T274" s="235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36" t="s">
        <v>148</v>
      </c>
      <c r="AU274" s="236" t="s">
        <v>83</v>
      </c>
      <c r="AV274" s="12" t="s">
        <v>85</v>
      </c>
      <c r="AW274" s="12" t="s">
        <v>32</v>
      </c>
      <c r="AX274" s="12" t="s">
        <v>75</v>
      </c>
      <c r="AY274" s="236" t="s">
        <v>141</v>
      </c>
    </row>
    <row r="275" s="12" customFormat="1">
      <c r="A275" s="12"/>
      <c r="B275" s="225"/>
      <c r="C275" s="226"/>
      <c r="D275" s="227" t="s">
        <v>148</v>
      </c>
      <c r="E275" s="228" t="s">
        <v>1</v>
      </c>
      <c r="F275" s="229" t="s">
        <v>312</v>
      </c>
      <c r="G275" s="226"/>
      <c r="H275" s="230">
        <v>3.2000000000000002</v>
      </c>
      <c r="I275" s="231"/>
      <c r="J275" s="226"/>
      <c r="K275" s="226"/>
      <c r="L275" s="232"/>
      <c r="M275" s="233"/>
      <c r="N275" s="234"/>
      <c r="O275" s="234"/>
      <c r="P275" s="234"/>
      <c r="Q275" s="234"/>
      <c r="R275" s="234"/>
      <c r="S275" s="234"/>
      <c r="T275" s="235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36" t="s">
        <v>148</v>
      </c>
      <c r="AU275" s="236" t="s">
        <v>83</v>
      </c>
      <c r="AV275" s="12" t="s">
        <v>85</v>
      </c>
      <c r="AW275" s="12" t="s">
        <v>32</v>
      </c>
      <c r="AX275" s="12" t="s">
        <v>75</v>
      </c>
      <c r="AY275" s="236" t="s">
        <v>141</v>
      </c>
    </row>
    <row r="276" s="12" customFormat="1">
      <c r="A276" s="12"/>
      <c r="B276" s="225"/>
      <c r="C276" s="226"/>
      <c r="D276" s="227" t="s">
        <v>148</v>
      </c>
      <c r="E276" s="228" t="s">
        <v>1</v>
      </c>
      <c r="F276" s="229" t="s">
        <v>313</v>
      </c>
      <c r="G276" s="226"/>
      <c r="H276" s="230">
        <v>4.7000000000000002</v>
      </c>
      <c r="I276" s="231"/>
      <c r="J276" s="226"/>
      <c r="K276" s="226"/>
      <c r="L276" s="232"/>
      <c r="M276" s="233"/>
      <c r="N276" s="234"/>
      <c r="O276" s="234"/>
      <c r="P276" s="234"/>
      <c r="Q276" s="234"/>
      <c r="R276" s="234"/>
      <c r="S276" s="234"/>
      <c r="T276" s="235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36" t="s">
        <v>148</v>
      </c>
      <c r="AU276" s="236" t="s">
        <v>83</v>
      </c>
      <c r="AV276" s="12" t="s">
        <v>85</v>
      </c>
      <c r="AW276" s="12" t="s">
        <v>32</v>
      </c>
      <c r="AX276" s="12" t="s">
        <v>75</v>
      </c>
      <c r="AY276" s="236" t="s">
        <v>141</v>
      </c>
    </row>
    <row r="277" s="12" customFormat="1">
      <c r="A277" s="12"/>
      <c r="B277" s="225"/>
      <c r="C277" s="226"/>
      <c r="D277" s="227" t="s">
        <v>148</v>
      </c>
      <c r="E277" s="228" t="s">
        <v>1</v>
      </c>
      <c r="F277" s="229" t="s">
        <v>314</v>
      </c>
      <c r="G277" s="226"/>
      <c r="H277" s="230">
        <v>2.8500000000000001</v>
      </c>
      <c r="I277" s="231"/>
      <c r="J277" s="226"/>
      <c r="K277" s="226"/>
      <c r="L277" s="232"/>
      <c r="M277" s="233"/>
      <c r="N277" s="234"/>
      <c r="O277" s="234"/>
      <c r="P277" s="234"/>
      <c r="Q277" s="234"/>
      <c r="R277" s="234"/>
      <c r="S277" s="234"/>
      <c r="T277" s="235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36" t="s">
        <v>148</v>
      </c>
      <c r="AU277" s="236" t="s">
        <v>83</v>
      </c>
      <c r="AV277" s="12" t="s">
        <v>85</v>
      </c>
      <c r="AW277" s="12" t="s">
        <v>32</v>
      </c>
      <c r="AX277" s="12" t="s">
        <v>75</v>
      </c>
      <c r="AY277" s="236" t="s">
        <v>141</v>
      </c>
    </row>
    <row r="278" s="12" customFormat="1">
      <c r="A278" s="12"/>
      <c r="B278" s="225"/>
      <c r="C278" s="226"/>
      <c r="D278" s="227" t="s">
        <v>148</v>
      </c>
      <c r="E278" s="228" t="s">
        <v>1</v>
      </c>
      <c r="F278" s="229" t="s">
        <v>312</v>
      </c>
      <c r="G278" s="226"/>
      <c r="H278" s="230">
        <v>3.2000000000000002</v>
      </c>
      <c r="I278" s="231"/>
      <c r="J278" s="226"/>
      <c r="K278" s="226"/>
      <c r="L278" s="232"/>
      <c r="M278" s="233"/>
      <c r="N278" s="234"/>
      <c r="O278" s="234"/>
      <c r="P278" s="234"/>
      <c r="Q278" s="234"/>
      <c r="R278" s="234"/>
      <c r="S278" s="234"/>
      <c r="T278" s="235"/>
      <c r="U278" s="12"/>
      <c r="V278" s="12"/>
      <c r="W278" s="12"/>
      <c r="X278" s="12"/>
      <c r="Y278" s="12"/>
      <c r="Z278" s="12"/>
      <c r="AA278" s="12"/>
      <c r="AB278" s="12"/>
      <c r="AC278" s="12"/>
      <c r="AD278" s="12"/>
      <c r="AE278" s="12"/>
      <c r="AT278" s="236" t="s">
        <v>148</v>
      </c>
      <c r="AU278" s="236" t="s">
        <v>83</v>
      </c>
      <c r="AV278" s="12" t="s">
        <v>85</v>
      </c>
      <c r="AW278" s="12" t="s">
        <v>32</v>
      </c>
      <c r="AX278" s="12" t="s">
        <v>75</v>
      </c>
      <c r="AY278" s="236" t="s">
        <v>141</v>
      </c>
    </row>
    <row r="279" s="12" customFormat="1">
      <c r="A279" s="12"/>
      <c r="B279" s="225"/>
      <c r="C279" s="226"/>
      <c r="D279" s="227" t="s">
        <v>148</v>
      </c>
      <c r="E279" s="228" t="s">
        <v>1</v>
      </c>
      <c r="F279" s="229" t="s">
        <v>315</v>
      </c>
      <c r="G279" s="226"/>
      <c r="H279" s="230">
        <v>5</v>
      </c>
      <c r="I279" s="231"/>
      <c r="J279" s="226"/>
      <c r="K279" s="226"/>
      <c r="L279" s="232"/>
      <c r="M279" s="233"/>
      <c r="N279" s="234"/>
      <c r="O279" s="234"/>
      <c r="P279" s="234"/>
      <c r="Q279" s="234"/>
      <c r="R279" s="234"/>
      <c r="S279" s="234"/>
      <c r="T279" s="235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36" t="s">
        <v>148</v>
      </c>
      <c r="AU279" s="236" t="s">
        <v>83</v>
      </c>
      <c r="AV279" s="12" t="s">
        <v>85</v>
      </c>
      <c r="AW279" s="12" t="s">
        <v>32</v>
      </c>
      <c r="AX279" s="12" t="s">
        <v>75</v>
      </c>
      <c r="AY279" s="236" t="s">
        <v>141</v>
      </c>
    </row>
    <row r="280" s="12" customFormat="1">
      <c r="A280" s="12"/>
      <c r="B280" s="225"/>
      <c r="C280" s="226"/>
      <c r="D280" s="227" t="s">
        <v>148</v>
      </c>
      <c r="E280" s="228" t="s">
        <v>1</v>
      </c>
      <c r="F280" s="229" t="s">
        <v>316</v>
      </c>
      <c r="G280" s="226"/>
      <c r="H280" s="230">
        <v>4.4000000000000004</v>
      </c>
      <c r="I280" s="231"/>
      <c r="J280" s="226"/>
      <c r="K280" s="226"/>
      <c r="L280" s="232"/>
      <c r="M280" s="233"/>
      <c r="N280" s="234"/>
      <c r="O280" s="234"/>
      <c r="P280" s="234"/>
      <c r="Q280" s="234"/>
      <c r="R280" s="234"/>
      <c r="S280" s="234"/>
      <c r="T280" s="235"/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T280" s="236" t="s">
        <v>148</v>
      </c>
      <c r="AU280" s="236" t="s">
        <v>83</v>
      </c>
      <c r="AV280" s="12" t="s">
        <v>85</v>
      </c>
      <c r="AW280" s="12" t="s">
        <v>32</v>
      </c>
      <c r="AX280" s="12" t="s">
        <v>75</v>
      </c>
      <c r="AY280" s="236" t="s">
        <v>141</v>
      </c>
    </row>
    <row r="281" s="12" customFormat="1">
      <c r="A281" s="12"/>
      <c r="B281" s="225"/>
      <c r="C281" s="226"/>
      <c r="D281" s="227" t="s">
        <v>148</v>
      </c>
      <c r="E281" s="228" t="s">
        <v>1</v>
      </c>
      <c r="F281" s="229" t="s">
        <v>317</v>
      </c>
      <c r="G281" s="226"/>
      <c r="H281" s="230">
        <v>2.8999999999999999</v>
      </c>
      <c r="I281" s="231"/>
      <c r="J281" s="226"/>
      <c r="K281" s="226"/>
      <c r="L281" s="232"/>
      <c r="M281" s="233"/>
      <c r="N281" s="234"/>
      <c r="O281" s="234"/>
      <c r="P281" s="234"/>
      <c r="Q281" s="234"/>
      <c r="R281" s="234"/>
      <c r="S281" s="234"/>
      <c r="T281" s="235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36" t="s">
        <v>148</v>
      </c>
      <c r="AU281" s="236" t="s">
        <v>83</v>
      </c>
      <c r="AV281" s="12" t="s">
        <v>85</v>
      </c>
      <c r="AW281" s="12" t="s">
        <v>32</v>
      </c>
      <c r="AX281" s="12" t="s">
        <v>75</v>
      </c>
      <c r="AY281" s="236" t="s">
        <v>141</v>
      </c>
    </row>
    <row r="282" s="12" customFormat="1">
      <c r="A282" s="12"/>
      <c r="B282" s="225"/>
      <c r="C282" s="226"/>
      <c r="D282" s="227" t="s">
        <v>148</v>
      </c>
      <c r="E282" s="228" t="s">
        <v>1</v>
      </c>
      <c r="F282" s="229" t="s">
        <v>318</v>
      </c>
      <c r="G282" s="226"/>
      <c r="H282" s="230">
        <v>2.8999999999999999</v>
      </c>
      <c r="I282" s="231"/>
      <c r="J282" s="226"/>
      <c r="K282" s="226"/>
      <c r="L282" s="232"/>
      <c r="M282" s="233"/>
      <c r="N282" s="234"/>
      <c r="O282" s="234"/>
      <c r="P282" s="234"/>
      <c r="Q282" s="234"/>
      <c r="R282" s="234"/>
      <c r="S282" s="234"/>
      <c r="T282" s="235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36" t="s">
        <v>148</v>
      </c>
      <c r="AU282" s="236" t="s">
        <v>83</v>
      </c>
      <c r="AV282" s="12" t="s">
        <v>85</v>
      </c>
      <c r="AW282" s="12" t="s">
        <v>32</v>
      </c>
      <c r="AX282" s="12" t="s">
        <v>75</v>
      </c>
      <c r="AY282" s="236" t="s">
        <v>141</v>
      </c>
    </row>
    <row r="283" s="12" customFormat="1">
      <c r="A283" s="12"/>
      <c r="B283" s="225"/>
      <c r="C283" s="226"/>
      <c r="D283" s="227" t="s">
        <v>148</v>
      </c>
      <c r="E283" s="228" t="s">
        <v>1</v>
      </c>
      <c r="F283" s="229" t="s">
        <v>318</v>
      </c>
      <c r="G283" s="226"/>
      <c r="H283" s="230">
        <v>2.8999999999999999</v>
      </c>
      <c r="I283" s="231"/>
      <c r="J283" s="226"/>
      <c r="K283" s="226"/>
      <c r="L283" s="232"/>
      <c r="M283" s="233"/>
      <c r="N283" s="234"/>
      <c r="O283" s="234"/>
      <c r="P283" s="234"/>
      <c r="Q283" s="234"/>
      <c r="R283" s="234"/>
      <c r="S283" s="234"/>
      <c r="T283" s="235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T283" s="236" t="s">
        <v>148</v>
      </c>
      <c r="AU283" s="236" t="s">
        <v>83</v>
      </c>
      <c r="AV283" s="12" t="s">
        <v>85</v>
      </c>
      <c r="AW283" s="12" t="s">
        <v>32</v>
      </c>
      <c r="AX283" s="12" t="s">
        <v>75</v>
      </c>
      <c r="AY283" s="236" t="s">
        <v>141</v>
      </c>
    </row>
    <row r="284" s="12" customFormat="1">
      <c r="A284" s="12"/>
      <c r="B284" s="225"/>
      <c r="C284" s="226"/>
      <c r="D284" s="227" t="s">
        <v>148</v>
      </c>
      <c r="E284" s="228" t="s">
        <v>1</v>
      </c>
      <c r="F284" s="229" t="s">
        <v>319</v>
      </c>
      <c r="G284" s="226"/>
      <c r="H284" s="230">
        <v>5.2000000000000002</v>
      </c>
      <c r="I284" s="231"/>
      <c r="J284" s="226"/>
      <c r="K284" s="226"/>
      <c r="L284" s="232"/>
      <c r="M284" s="233"/>
      <c r="N284" s="234"/>
      <c r="O284" s="234"/>
      <c r="P284" s="234"/>
      <c r="Q284" s="234"/>
      <c r="R284" s="234"/>
      <c r="S284" s="234"/>
      <c r="T284" s="235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36" t="s">
        <v>148</v>
      </c>
      <c r="AU284" s="236" t="s">
        <v>83</v>
      </c>
      <c r="AV284" s="12" t="s">
        <v>85</v>
      </c>
      <c r="AW284" s="12" t="s">
        <v>32</v>
      </c>
      <c r="AX284" s="12" t="s">
        <v>75</v>
      </c>
      <c r="AY284" s="236" t="s">
        <v>141</v>
      </c>
    </row>
    <row r="285" s="12" customFormat="1">
      <c r="A285" s="12"/>
      <c r="B285" s="225"/>
      <c r="C285" s="226"/>
      <c r="D285" s="227" t="s">
        <v>148</v>
      </c>
      <c r="E285" s="228" t="s">
        <v>1</v>
      </c>
      <c r="F285" s="229" t="s">
        <v>318</v>
      </c>
      <c r="G285" s="226"/>
      <c r="H285" s="230">
        <v>2.8999999999999999</v>
      </c>
      <c r="I285" s="231"/>
      <c r="J285" s="226"/>
      <c r="K285" s="226"/>
      <c r="L285" s="232"/>
      <c r="M285" s="233"/>
      <c r="N285" s="234"/>
      <c r="O285" s="234"/>
      <c r="P285" s="234"/>
      <c r="Q285" s="234"/>
      <c r="R285" s="234"/>
      <c r="S285" s="234"/>
      <c r="T285" s="235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36" t="s">
        <v>148</v>
      </c>
      <c r="AU285" s="236" t="s">
        <v>83</v>
      </c>
      <c r="AV285" s="12" t="s">
        <v>85</v>
      </c>
      <c r="AW285" s="12" t="s">
        <v>32</v>
      </c>
      <c r="AX285" s="12" t="s">
        <v>75</v>
      </c>
      <c r="AY285" s="236" t="s">
        <v>141</v>
      </c>
    </row>
    <row r="286" s="12" customFormat="1">
      <c r="A286" s="12"/>
      <c r="B286" s="225"/>
      <c r="C286" s="226"/>
      <c r="D286" s="227" t="s">
        <v>148</v>
      </c>
      <c r="E286" s="228" t="s">
        <v>1</v>
      </c>
      <c r="F286" s="229" t="s">
        <v>318</v>
      </c>
      <c r="G286" s="226"/>
      <c r="H286" s="230">
        <v>2.8999999999999999</v>
      </c>
      <c r="I286" s="231"/>
      <c r="J286" s="226"/>
      <c r="K286" s="226"/>
      <c r="L286" s="232"/>
      <c r="M286" s="233"/>
      <c r="N286" s="234"/>
      <c r="O286" s="234"/>
      <c r="P286" s="234"/>
      <c r="Q286" s="234"/>
      <c r="R286" s="234"/>
      <c r="S286" s="234"/>
      <c r="T286" s="235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T286" s="236" t="s">
        <v>148</v>
      </c>
      <c r="AU286" s="236" t="s">
        <v>83</v>
      </c>
      <c r="AV286" s="12" t="s">
        <v>85</v>
      </c>
      <c r="AW286" s="12" t="s">
        <v>32</v>
      </c>
      <c r="AX286" s="12" t="s">
        <v>75</v>
      </c>
      <c r="AY286" s="236" t="s">
        <v>141</v>
      </c>
    </row>
    <row r="287" s="12" customFormat="1">
      <c r="A287" s="12"/>
      <c r="B287" s="225"/>
      <c r="C287" s="226"/>
      <c r="D287" s="227" t="s">
        <v>148</v>
      </c>
      <c r="E287" s="228" t="s">
        <v>1</v>
      </c>
      <c r="F287" s="229" t="s">
        <v>318</v>
      </c>
      <c r="G287" s="226"/>
      <c r="H287" s="230">
        <v>2.8999999999999999</v>
      </c>
      <c r="I287" s="231"/>
      <c r="J287" s="226"/>
      <c r="K287" s="226"/>
      <c r="L287" s="232"/>
      <c r="M287" s="233"/>
      <c r="N287" s="234"/>
      <c r="O287" s="234"/>
      <c r="P287" s="234"/>
      <c r="Q287" s="234"/>
      <c r="R287" s="234"/>
      <c r="S287" s="234"/>
      <c r="T287" s="235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36" t="s">
        <v>148</v>
      </c>
      <c r="AU287" s="236" t="s">
        <v>83</v>
      </c>
      <c r="AV287" s="12" t="s">
        <v>85</v>
      </c>
      <c r="AW287" s="12" t="s">
        <v>32</v>
      </c>
      <c r="AX287" s="12" t="s">
        <v>75</v>
      </c>
      <c r="AY287" s="236" t="s">
        <v>141</v>
      </c>
    </row>
    <row r="288" s="12" customFormat="1">
      <c r="A288" s="12"/>
      <c r="B288" s="225"/>
      <c r="C288" s="226"/>
      <c r="D288" s="227" t="s">
        <v>148</v>
      </c>
      <c r="E288" s="228" t="s">
        <v>1</v>
      </c>
      <c r="F288" s="229" t="s">
        <v>320</v>
      </c>
      <c r="G288" s="226"/>
      <c r="H288" s="230">
        <v>4.5999999999999996</v>
      </c>
      <c r="I288" s="231"/>
      <c r="J288" s="226"/>
      <c r="K288" s="226"/>
      <c r="L288" s="232"/>
      <c r="M288" s="233"/>
      <c r="N288" s="234"/>
      <c r="O288" s="234"/>
      <c r="P288" s="234"/>
      <c r="Q288" s="234"/>
      <c r="R288" s="234"/>
      <c r="S288" s="234"/>
      <c r="T288" s="235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36" t="s">
        <v>148</v>
      </c>
      <c r="AU288" s="236" t="s">
        <v>83</v>
      </c>
      <c r="AV288" s="12" t="s">
        <v>85</v>
      </c>
      <c r="AW288" s="12" t="s">
        <v>32</v>
      </c>
      <c r="AX288" s="12" t="s">
        <v>75</v>
      </c>
      <c r="AY288" s="236" t="s">
        <v>141</v>
      </c>
    </row>
    <row r="289" s="12" customFormat="1">
      <c r="A289" s="12"/>
      <c r="B289" s="225"/>
      <c r="C289" s="226"/>
      <c r="D289" s="227" t="s">
        <v>148</v>
      </c>
      <c r="E289" s="228" t="s">
        <v>1</v>
      </c>
      <c r="F289" s="229" t="s">
        <v>312</v>
      </c>
      <c r="G289" s="226"/>
      <c r="H289" s="230">
        <v>3.2000000000000002</v>
      </c>
      <c r="I289" s="231"/>
      <c r="J289" s="226"/>
      <c r="K289" s="226"/>
      <c r="L289" s="232"/>
      <c r="M289" s="233"/>
      <c r="N289" s="234"/>
      <c r="O289" s="234"/>
      <c r="P289" s="234"/>
      <c r="Q289" s="234"/>
      <c r="R289" s="234"/>
      <c r="S289" s="234"/>
      <c r="T289" s="235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T289" s="236" t="s">
        <v>148</v>
      </c>
      <c r="AU289" s="236" t="s">
        <v>83</v>
      </c>
      <c r="AV289" s="12" t="s">
        <v>85</v>
      </c>
      <c r="AW289" s="12" t="s">
        <v>32</v>
      </c>
      <c r="AX289" s="12" t="s">
        <v>75</v>
      </c>
      <c r="AY289" s="236" t="s">
        <v>141</v>
      </c>
    </row>
    <row r="290" s="12" customFormat="1">
      <c r="A290" s="12"/>
      <c r="B290" s="225"/>
      <c r="C290" s="226"/>
      <c r="D290" s="227" t="s">
        <v>148</v>
      </c>
      <c r="E290" s="228" t="s">
        <v>1</v>
      </c>
      <c r="F290" s="229" t="s">
        <v>318</v>
      </c>
      <c r="G290" s="226"/>
      <c r="H290" s="230">
        <v>2.8999999999999999</v>
      </c>
      <c r="I290" s="231"/>
      <c r="J290" s="226"/>
      <c r="K290" s="226"/>
      <c r="L290" s="232"/>
      <c r="M290" s="233"/>
      <c r="N290" s="234"/>
      <c r="O290" s="234"/>
      <c r="P290" s="234"/>
      <c r="Q290" s="234"/>
      <c r="R290" s="234"/>
      <c r="S290" s="234"/>
      <c r="T290" s="235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T290" s="236" t="s">
        <v>148</v>
      </c>
      <c r="AU290" s="236" t="s">
        <v>83</v>
      </c>
      <c r="AV290" s="12" t="s">
        <v>85</v>
      </c>
      <c r="AW290" s="12" t="s">
        <v>32</v>
      </c>
      <c r="AX290" s="12" t="s">
        <v>75</v>
      </c>
      <c r="AY290" s="236" t="s">
        <v>141</v>
      </c>
    </row>
    <row r="291" s="12" customFormat="1">
      <c r="A291" s="12"/>
      <c r="B291" s="225"/>
      <c r="C291" s="226"/>
      <c r="D291" s="227" t="s">
        <v>148</v>
      </c>
      <c r="E291" s="228" t="s">
        <v>1</v>
      </c>
      <c r="F291" s="229" t="s">
        <v>312</v>
      </c>
      <c r="G291" s="226"/>
      <c r="H291" s="230">
        <v>3.2000000000000002</v>
      </c>
      <c r="I291" s="231"/>
      <c r="J291" s="226"/>
      <c r="K291" s="226"/>
      <c r="L291" s="232"/>
      <c r="M291" s="233"/>
      <c r="N291" s="234"/>
      <c r="O291" s="234"/>
      <c r="P291" s="234"/>
      <c r="Q291" s="234"/>
      <c r="R291" s="234"/>
      <c r="S291" s="234"/>
      <c r="T291" s="235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36" t="s">
        <v>148</v>
      </c>
      <c r="AU291" s="236" t="s">
        <v>83</v>
      </c>
      <c r="AV291" s="12" t="s">
        <v>85</v>
      </c>
      <c r="AW291" s="12" t="s">
        <v>32</v>
      </c>
      <c r="AX291" s="12" t="s">
        <v>75</v>
      </c>
      <c r="AY291" s="236" t="s">
        <v>141</v>
      </c>
    </row>
    <row r="292" s="12" customFormat="1">
      <c r="A292" s="12"/>
      <c r="B292" s="225"/>
      <c r="C292" s="226"/>
      <c r="D292" s="227" t="s">
        <v>148</v>
      </c>
      <c r="E292" s="228" t="s">
        <v>1</v>
      </c>
      <c r="F292" s="229" t="s">
        <v>318</v>
      </c>
      <c r="G292" s="226"/>
      <c r="H292" s="230">
        <v>2.8999999999999999</v>
      </c>
      <c r="I292" s="231"/>
      <c r="J292" s="226"/>
      <c r="K292" s="226"/>
      <c r="L292" s="232"/>
      <c r="M292" s="233"/>
      <c r="N292" s="234"/>
      <c r="O292" s="234"/>
      <c r="P292" s="234"/>
      <c r="Q292" s="234"/>
      <c r="R292" s="234"/>
      <c r="S292" s="234"/>
      <c r="T292" s="235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T292" s="236" t="s">
        <v>148</v>
      </c>
      <c r="AU292" s="236" t="s">
        <v>83</v>
      </c>
      <c r="AV292" s="12" t="s">
        <v>85</v>
      </c>
      <c r="AW292" s="12" t="s">
        <v>32</v>
      </c>
      <c r="AX292" s="12" t="s">
        <v>75</v>
      </c>
      <c r="AY292" s="236" t="s">
        <v>141</v>
      </c>
    </row>
    <row r="293" s="12" customFormat="1">
      <c r="A293" s="12"/>
      <c r="B293" s="225"/>
      <c r="C293" s="226"/>
      <c r="D293" s="227" t="s">
        <v>148</v>
      </c>
      <c r="E293" s="228" t="s">
        <v>1</v>
      </c>
      <c r="F293" s="229" t="s">
        <v>318</v>
      </c>
      <c r="G293" s="226"/>
      <c r="H293" s="230">
        <v>2.8999999999999999</v>
      </c>
      <c r="I293" s="231"/>
      <c r="J293" s="226"/>
      <c r="K293" s="226"/>
      <c r="L293" s="232"/>
      <c r="M293" s="233"/>
      <c r="N293" s="234"/>
      <c r="O293" s="234"/>
      <c r="P293" s="234"/>
      <c r="Q293" s="234"/>
      <c r="R293" s="234"/>
      <c r="S293" s="234"/>
      <c r="T293" s="235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T293" s="236" t="s">
        <v>148</v>
      </c>
      <c r="AU293" s="236" t="s">
        <v>83</v>
      </c>
      <c r="AV293" s="12" t="s">
        <v>85</v>
      </c>
      <c r="AW293" s="12" t="s">
        <v>32</v>
      </c>
      <c r="AX293" s="12" t="s">
        <v>75</v>
      </c>
      <c r="AY293" s="236" t="s">
        <v>141</v>
      </c>
    </row>
    <row r="294" s="12" customFormat="1">
      <c r="A294" s="12"/>
      <c r="B294" s="225"/>
      <c r="C294" s="226"/>
      <c r="D294" s="227" t="s">
        <v>148</v>
      </c>
      <c r="E294" s="228" t="s">
        <v>1</v>
      </c>
      <c r="F294" s="229" t="s">
        <v>318</v>
      </c>
      <c r="G294" s="226"/>
      <c r="H294" s="230">
        <v>2.8999999999999999</v>
      </c>
      <c r="I294" s="231"/>
      <c r="J294" s="226"/>
      <c r="K294" s="226"/>
      <c r="L294" s="232"/>
      <c r="M294" s="233"/>
      <c r="N294" s="234"/>
      <c r="O294" s="234"/>
      <c r="P294" s="234"/>
      <c r="Q294" s="234"/>
      <c r="R294" s="234"/>
      <c r="S294" s="234"/>
      <c r="T294" s="235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36" t="s">
        <v>148</v>
      </c>
      <c r="AU294" s="236" t="s">
        <v>83</v>
      </c>
      <c r="AV294" s="12" t="s">
        <v>85</v>
      </c>
      <c r="AW294" s="12" t="s">
        <v>32</v>
      </c>
      <c r="AX294" s="12" t="s">
        <v>75</v>
      </c>
      <c r="AY294" s="236" t="s">
        <v>141</v>
      </c>
    </row>
    <row r="295" s="12" customFormat="1">
      <c r="A295" s="12"/>
      <c r="B295" s="225"/>
      <c r="C295" s="226"/>
      <c r="D295" s="227" t="s">
        <v>148</v>
      </c>
      <c r="E295" s="228" t="s">
        <v>1</v>
      </c>
      <c r="F295" s="229" t="s">
        <v>318</v>
      </c>
      <c r="G295" s="226"/>
      <c r="H295" s="230">
        <v>2.8999999999999999</v>
      </c>
      <c r="I295" s="231"/>
      <c r="J295" s="226"/>
      <c r="K295" s="226"/>
      <c r="L295" s="232"/>
      <c r="M295" s="233"/>
      <c r="N295" s="234"/>
      <c r="O295" s="234"/>
      <c r="P295" s="234"/>
      <c r="Q295" s="234"/>
      <c r="R295" s="234"/>
      <c r="S295" s="234"/>
      <c r="T295" s="235"/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T295" s="236" t="s">
        <v>148</v>
      </c>
      <c r="AU295" s="236" t="s">
        <v>83</v>
      </c>
      <c r="AV295" s="12" t="s">
        <v>85</v>
      </c>
      <c r="AW295" s="12" t="s">
        <v>32</v>
      </c>
      <c r="AX295" s="12" t="s">
        <v>75</v>
      </c>
      <c r="AY295" s="236" t="s">
        <v>141</v>
      </c>
    </row>
    <row r="296" s="12" customFormat="1">
      <c r="A296" s="12"/>
      <c r="B296" s="225"/>
      <c r="C296" s="226"/>
      <c r="D296" s="227" t="s">
        <v>148</v>
      </c>
      <c r="E296" s="228" t="s">
        <v>1</v>
      </c>
      <c r="F296" s="229" t="s">
        <v>312</v>
      </c>
      <c r="G296" s="226"/>
      <c r="H296" s="230">
        <v>3.2000000000000002</v>
      </c>
      <c r="I296" s="231"/>
      <c r="J296" s="226"/>
      <c r="K296" s="226"/>
      <c r="L296" s="232"/>
      <c r="M296" s="233"/>
      <c r="N296" s="234"/>
      <c r="O296" s="234"/>
      <c r="P296" s="234"/>
      <c r="Q296" s="234"/>
      <c r="R296" s="234"/>
      <c r="S296" s="234"/>
      <c r="T296" s="235"/>
      <c r="U296" s="12"/>
      <c r="V296" s="12"/>
      <c r="W296" s="12"/>
      <c r="X296" s="12"/>
      <c r="Y296" s="12"/>
      <c r="Z296" s="12"/>
      <c r="AA296" s="12"/>
      <c r="AB296" s="12"/>
      <c r="AC296" s="12"/>
      <c r="AD296" s="12"/>
      <c r="AE296" s="12"/>
      <c r="AT296" s="236" t="s">
        <v>148</v>
      </c>
      <c r="AU296" s="236" t="s">
        <v>83</v>
      </c>
      <c r="AV296" s="12" t="s">
        <v>85</v>
      </c>
      <c r="AW296" s="12" t="s">
        <v>32</v>
      </c>
      <c r="AX296" s="12" t="s">
        <v>75</v>
      </c>
      <c r="AY296" s="236" t="s">
        <v>141</v>
      </c>
    </row>
    <row r="297" s="12" customFormat="1">
      <c r="A297" s="12"/>
      <c r="B297" s="225"/>
      <c r="C297" s="226"/>
      <c r="D297" s="227" t="s">
        <v>148</v>
      </c>
      <c r="E297" s="228" t="s">
        <v>1</v>
      </c>
      <c r="F297" s="229" t="s">
        <v>314</v>
      </c>
      <c r="G297" s="226"/>
      <c r="H297" s="230">
        <v>2.8500000000000001</v>
      </c>
      <c r="I297" s="231"/>
      <c r="J297" s="226"/>
      <c r="K297" s="226"/>
      <c r="L297" s="232"/>
      <c r="M297" s="233"/>
      <c r="N297" s="234"/>
      <c r="O297" s="234"/>
      <c r="P297" s="234"/>
      <c r="Q297" s="234"/>
      <c r="R297" s="234"/>
      <c r="S297" s="234"/>
      <c r="T297" s="235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36" t="s">
        <v>148</v>
      </c>
      <c r="AU297" s="236" t="s">
        <v>83</v>
      </c>
      <c r="AV297" s="12" t="s">
        <v>85</v>
      </c>
      <c r="AW297" s="12" t="s">
        <v>32</v>
      </c>
      <c r="AX297" s="12" t="s">
        <v>75</v>
      </c>
      <c r="AY297" s="236" t="s">
        <v>141</v>
      </c>
    </row>
    <row r="298" s="12" customFormat="1">
      <c r="A298" s="12"/>
      <c r="B298" s="225"/>
      <c r="C298" s="226"/>
      <c r="D298" s="227" t="s">
        <v>148</v>
      </c>
      <c r="E298" s="228" t="s">
        <v>1</v>
      </c>
      <c r="F298" s="229" t="s">
        <v>318</v>
      </c>
      <c r="G298" s="226"/>
      <c r="H298" s="230">
        <v>2.8999999999999999</v>
      </c>
      <c r="I298" s="231"/>
      <c r="J298" s="226"/>
      <c r="K298" s="226"/>
      <c r="L298" s="232"/>
      <c r="M298" s="233"/>
      <c r="N298" s="234"/>
      <c r="O298" s="234"/>
      <c r="P298" s="234"/>
      <c r="Q298" s="234"/>
      <c r="R298" s="234"/>
      <c r="S298" s="234"/>
      <c r="T298" s="235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T298" s="236" t="s">
        <v>148</v>
      </c>
      <c r="AU298" s="236" t="s">
        <v>83</v>
      </c>
      <c r="AV298" s="12" t="s">
        <v>85</v>
      </c>
      <c r="AW298" s="12" t="s">
        <v>32</v>
      </c>
      <c r="AX298" s="12" t="s">
        <v>75</v>
      </c>
      <c r="AY298" s="236" t="s">
        <v>141</v>
      </c>
    </row>
    <row r="299" s="12" customFormat="1">
      <c r="A299" s="12"/>
      <c r="B299" s="225"/>
      <c r="C299" s="226"/>
      <c r="D299" s="227" t="s">
        <v>148</v>
      </c>
      <c r="E299" s="228" t="s">
        <v>1</v>
      </c>
      <c r="F299" s="229" t="s">
        <v>321</v>
      </c>
      <c r="G299" s="226"/>
      <c r="H299" s="230">
        <v>4.9000000000000004</v>
      </c>
      <c r="I299" s="231"/>
      <c r="J299" s="226"/>
      <c r="K299" s="226"/>
      <c r="L299" s="232"/>
      <c r="M299" s="233"/>
      <c r="N299" s="234"/>
      <c r="O299" s="234"/>
      <c r="P299" s="234"/>
      <c r="Q299" s="234"/>
      <c r="R299" s="234"/>
      <c r="S299" s="234"/>
      <c r="T299" s="235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36" t="s">
        <v>148</v>
      </c>
      <c r="AU299" s="236" t="s">
        <v>83</v>
      </c>
      <c r="AV299" s="12" t="s">
        <v>85</v>
      </c>
      <c r="AW299" s="12" t="s">
        <v>32</v>
      </c>
      <c r="AX299" s="12" t="s">
        <v>75</v>
      </c>
      <c r="AY299" s="236" t="s">
        <v>141</v>
      </c>
    </row>
    <row r="300" s="12" customFormat="1">
      <c r="A300" s="12"/>
      <c r="B300" s="225"/>
      <c r="C300" s="226"/>
      <c r="D300" s="227" t="s">
        <v>148</v>
      </c>
      <c r="E300" s="228" t="s">
        <v>1</v>
      </c>
      <c r="F300" s="229" t="s">
        <v>312</v>
      </c>
      <c r="G300" s="226"/>
      <c r="H300" s="230">
        <v>3.2000000000000002</v>
      </c>
      <c r="I300" s="231"/>
      <c r="J300" s="226"/>
      <c r="K300" s="226"/>
      <c r="L300" s="232"/>
      <c r="M300" s="233"/>
      <c r="N300" s="234"/>
      <c r="O300" s="234"/>
      <c r="P300" s="234"/>
      <c r="Q300" s="234"/>
      <c r="R300" s="234"/>
      <c r="S300" s="234"/>
      <c r="T300" s="235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36" t="s">
        <v>148</v>
      </c>
      <c r="AU300" s="236" t="s">
        <v>83</v>
      </c>
      <c r="AV300" s="12" t="s">
        <v>85</v>
      </c>
      <c r="AW300" s="12" t="s">
        <v>32</v>
      </c>
      <c r="AX300" s="12" t="s">
        <v>75</v>
      </c>
      <c r="AY300" s="236" t="s">
        <v>141</v>
      </c>
    </row>
    <row r="301" s="12" customFormat="1">
      <c r="A301" s="12"/>
      <c r="B301" s="225"/>
      <c r="C301" s="226"/>
      <c r="D301" s="227" t="s">
        <v>148</v>
      </c>
      <c r="E301" s="228" t="s">
        <v>1</v>
      </c>
      <c r="F301" s="229" t="s">
        <v>318</v>
      </c>
      <c r="G301" s="226"/>
      <c r="H301" s="230">
        <v>2.8999999999999999</v>
      </c>
      <c r="I301" s="231"/>
      <c r="J301" s="226"/>
      <c r="K301" s="226"/>
      <c r="L301" s="232"/>
      <c r="M301" s="233"/>
      <c r="N301" s="234"/>
      <c r="O301" s="234"/>
      <c r="P301" s="234"/>
      <c r="Q301" s="234"/>
      <c r="R301" s="234"/>
      <c r="S301" s="234"/>
      <c r="T301" s="235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T301" s="236" t="s">
        <v>148</v>
      </c>
      <c r="AU301" s="236" t="s">
        <v>83</v>
      </c>
      <c r="AV301" s="12" t="s">
        <v>85</v>
      </c>
      <c r="AW301" s="12" t="s">
        <v>32</v>
      </c>
      <c r="AX301" s="12" t="s">
        <v>75</v>
      </c>
      <c r="AY301" s="236" t="s">
        <v>141</v>
      </c>
    </row>
    <row r="302" s="12" customFormat="1">
      <c r="A302" s="12"/>
      <c r="B302" s="225"/>
      <c r="C302" s="226"/>
      <c r="D302" s="227" t="s">
        <v>148</v>
      </c>
      <c r="E302" s="228" t="s">
        <v>1</v>
      </c>
      <c r="F302" s="229" t="s">
        <v>318</v>
      </c>
      <c r="G302" s="226"/>
      <c r="H302" s="230">
        <v>2.8999999999999999</v>
      </c>
      <c r="I302" s="231"/>
      <c r="J302" s="226"/>
      <c r="K302" s="226"/>
      <c r="L302" s="232"/>
      <c r="M302" s="233"/>
      <c r="N302" s="234"/>
      <c r="O302" s="234"/>
      <c r="P302" s="234"/>
      <c r="Q302" s="234"/>
      <c r="R302" s="234"/>
      <c r="S302" s="234"/>
      <c r="T302" s="235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T302" s="236" t="s">
        <v>148</v>
      </c>
      <c r="AU302" s="236" t="s">
        <v>83</v>
      </c>
      <c r="AV302" s="12" t="s">
        <v>85</v>
      </c>
      <c r="AW302" s="12" t="s">
        <v>32</v>
      </c>
      <c r="AX302" s="12" t="s">
        <v>75</v>
      </c>
      <c r="AY302" s="236" t="s">
        <v>141</v>
      </c>
    </row>
    <row r="303" s="12" customFormat="1">
      <c r="A303" s="12"/>
      <c r="B303" s="225"/>
      <c r="C303" s="226"/>
      <c r="D303" s="227" t="s">
        <v>148</v>
      </c>
      <c r="E303" s="228" t="s">
        <v>1</v>
      </c>
      <c r="F303" s="229" t="s">
        <v>322</v>
      </c>
      <c r="G303" s="226"/>
      <c r="H303" s="230">
        <v>2.9500000000000002</v>
      </c>
      <c r="I303" s="231"/>
      <c r="J303" s="226"/>
      <c r="K303" s="226"/>
      <c r="L303" s="232"/>
      <c r="M303" s="233"/>
      <c r="N303" s="234"/>
      <c r="O303" s="234"/>
      <c r="P303" s="234"/>
      <c r="Q303" s="234"/>
      <c r="R303" s="234"/>
      <c r="S303" s="234"/>
      <c r="T303" s="235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T303" s="236" t="s">
        <v>148</v>
      </c>
      <c r="AU303" s="236" t="s">
        <v>83</v>
      </c>
      <c r="AV303" s="12" t="s">
        <v>85</v>
      </c>
      <c r="AW303" s="12" t="s">
        <v>32</v>
      </c>
      <c r="AX303" s="12" t="s">
        <v>75</v>
      </c>
      <c r="AY303" s="236" t="s">
        <v>141</v>
      </c>
    </row>
    <row r="304" s="12" customFormat="1">
      <c r="A304" s="12"/>
      <c r="B304" s="225"/>
      <c r="C304" s="226"/>
      <c r="D304" s="227" t="s">
        <v>148</v>
      </c>
      <c r="E304" s="228" t="s">
        <v>1</v>
      </c>
      <c r="F304" s="229" t="s">
        <v>322</v>
      </c>
      <c r="G304" s="226"/>
      <c r="H304" s="230">
        <v>2.9500000000000002</v>
      </c>
      <c r="I304" s="231"/>
      <c r="J304" s="226"/>
      <c r="K304" s="226"/>
      <c r="L304" s="232"/>
      <c r="M304" s="233"/>
      <c r="N304" s="234"/>
      <c r="O304" s="234"/>
      <c r="P304" s="234"/>
      <c r="Q304" s="234"/>
      <c r="R304" s="234"/>
      <c r="S304" s="234"/>
      <c r="T304" s="235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T304" s="236" t="s">
        <v>148</v>
      </c>
      <c r="AU304" s="236" t="s">
        <v>83</v>
      </c>
      <c r="AV304" s="12" t="s">
        <v>85</v>
      </c>
      <c r="AW304" s="12" t="s">
        <v>32</v>
      </c>
      <c r="AX304" s="12" t="s">
        <v>75</v>
      </c>
      <c r="AY304" s="236" t="s">
        <v>141</v>
      </c>
    </row>
    <row r="305" s="12" customFormat="1">
      <c r="A305" s="12"/>
      <c r="B305" s="225"/>
      <c r="C305" s="226"/>
      <c r="D305" s="227" t="s">
        <v>148</v>
      </c>
      <c r="E305" s="228" t="s">
        <v>1</v>
      </c>
      <c r="F305" s="229" t="s">
        <v>318</v>
      </c>
      <c r="G305" s="226"/>
      <c r="H305" s="230">
        <v>2.8999999999999999</v>
      </c>
      <c r="I305" s="231"/>
      <c r="J305" s="226"/>
      <c r="K305" s="226"/>
      <c r="L305" s="232"/>
      <c r="M305" s="233"/>
      <c r="N305" s="234"/>
      <c r="O305" s="234"/>
      <c r="P305" s="234"/>
      <c r="Q305" s="234"/>
      <c r="R305" s="234"/>
      <c r="S305" s="234"/>
      <c r="T305" s="235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36" t="s">
        <v>148</v>
      </c>
      <c r="AU305" s="236" t="s">
        <v>83</v>
      </c>
      <c r="AV305" s="12" t="s">
        <v>85</v>
      </c>
      <c r="AW305" s="12" t="s">
        <v>32</v>
      </c>
      <c r="AX305" s="12" t="s">
        <v>75</v>
      </c>
      <c r="AY305" s="236" t="s">
        <v>141</v>
      </c>
    </row>
    <row r="306" s="13" customFormat="1">
      <c r="A306" s="13"/>
      <c r="B306" s="237"/>
      <c r="C306" s="238"/>
      <c r="D306" s="227" t="s">
        <v>148</v>
      </c>
      <c r="E306" s="239" t="s">
        <v>1</v>
      </c>
      <c r="F306" s="240" t="s">
        <v>150</v>
      </c>
      <c r="G306" s="238"/>
      <c r="H306" s="241">
        <v>112.09999999999999</v>
      </c>
      <c r="I306" s="242"/>
      <c r="J306" s="238"/>
      <c r="K306" s="238"/>
      <c r="L306" s="243"/>
      <c r="M306" s="244"/>
      <c r="N306" s="245"/>
      <c r="O306" s="245"/>
      <c r="P306" s="245"/>
      <c r="Q306" s="245"/>
      <c r="R306" s="245"/>
      <c r="S306" s="245"/>
      <c r="T306" s="246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7" t="s">
        <v>148</v>
      </c>
      <c r="AU306" s="247" t="s">
        <v>83</v>
      </c>
      <c r="AV306" s="13" t="s">
        <v>146</v>
      </c>
      <c r="AW306" s="13" t="s">
        <v>32</v>
      </c>
      <c r="AX306" s="13" t="s">
        <v>83</v>
      </c>
      <c r="AY306" s="247" t="s">
        <v>141</v>
      </c>
    </row>
    <row r="307" s="2" customFormat="1" ht="16.5" customHeight="1">
      <c r="A307" s="38"/>
      <c r="B307" s="39"/>
      <c r="C307" s="211" t="s">
        <v>323</v>
      </c>
      <c r="D307" s="211" t="s">
        <v>142</v>
      </c>
      <c r="E307" s="212" t="s">
        <v>324</v>
      </c>
      <c r="F307" s="213" t="s">
        <v>325</v>
      </c>
      <c r="G307" s="214" t="s">
        <v>145</v>
      </c>
      <c r="H307" s="215">
        <v>218.59</v>
      </c>
      <c r="I307" s="216"/>
      <c r="J307" s="217">
        <f>ROUND(I307*H307,2)</f>
        <v>0</v>
      </c>
      <c r="K307" s="218"/>
      <c r="L307" s="44"/>
      <c r="M307" s="219" t="s">
        <v>1</v>
      </c>
      <c r="N307" s="220" t="s">
        <v>40</v>
      </c>
      <c r="O307" s="91"/>
      <c r="P307" s="221">
        <f>O307*H307</f>
        <v>0</v>
      </c>
      <c r="Q307" s="221">
        <v>0</v>
      </c>
      <c r="R307" s="221">
        <f>Q307*H307</f>
        <v>0</v>
      </c>
      <c r="S307" s="221">
        <v>0</v>
      </c>
      <c r="T307" s="22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3" t="s">
        <v>146</v>
      </c>
      <c r="AT307" s="223" t="s">
        <v>142</v>
      </c>
      <c r="AU307" s="223" t="s">
        <v>83</v>
      </c>
      <c r="AY307" s="17" t="s">
        <v>141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7" t="s">
        <v>83</v>
      </c>
      <c r="BK307" s="224">
        <f>ROUND(I307*H307,2)</f>
        <v>0</v>
      </c>
      <c r="BL307" s="17" t="s">
        <v>146</v>
      </c>
      <c r="BM307" s="223" t="s">
        <v>326</v>
      </c>
    </row>
    <row r="308" s="12" customFormat="1">
      <c r="A308" s="12"/>
      <c r="B308" s="225"/>
      <c r="C308" s="226"/>
      <c r="D308" s="227" t="s">
        <v>148</v>
      </c>
      <c r="E308" s="228" t="s">
        <v>1</v>
      </c>
      <c r="F308" s="229" t="s">
        <v>327</v>
      </c>
      <c r="G308" s="226"/>
      <c r="H308" s="230">
        <v>7.7000000000000002</v>
      </c>
      <c r="I308" s="231"/>
      <c r="J308" s="226"/>
      <c r="K308" s="226"/>
      <c r="L308" s="232"/>
      <c r="M308" s="233"/>
      <c r="N308" s="234"/>
      <c r="O308" s="234"/>
      <c r="P308" s="234"/>
      <c r="Q308" s="234"/>
      <c r="R308" s="234"/>
      <c r="S308" s="234"/>
      <c r="T308" s="235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36" t="s">
        <v>148</v>
      </c>
      <c r="AU308" s="236" t="s">
        <v>83</v>
      </c>
      <c r="AV308" s="12" t="s">
        <v>85</v>
      </c>
      <c r="AW308" s="12" t="s">
        <v>32</v>
      </c>
      <c r="AX308" s="12" t="s">
        <v>75</v>
      </c>
      <c r="AY308" s="236" t="s">
        <v>141</v>
      </c>
    </row>
    <row r="309" s="12" customFormat="1">
      <c r="A309" s="12"/>
      <c r="B309" s="225"/>
      <c r="C309" s="226"/>
      <c r="D309" s="227" t="s">
        <v>148</v>
      </c>
      <c r="E309" s="228" t="s">
        <v>1</v>
      </c>
      <c r="F309" s="229" t="s">
        <v>328</v>
      </c>
      <c r="G309" s="226"/>
      <c r="H309" s="230">
        <v>62.399999999999999</v>
      </c>
      <c r="I309" s="231"/>
      <c r="J309" s="226"/>
      <c r="K309" s="226"/>
      <c r="L309" s="232"/>
      <c r="M309" s="233"/>
      <c r="N309" s="234"/>
      <c r="O309" s="234"/>
      <c r="P309" s="234"/>
      <c r="Q309" s="234"/>
      <c r="R309" s="234"/>
      <c r="S309" s="234"/>
      <c r="T309" s="235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36" t="s">
        <v>148</v>
      </c>
      <c r="AU309" s="236" t="s">
        <v>83</v>
      </c>
      <c r="AV309" s="12" t="s">
        <v>85</v>
      </c>
      <c r="AW309" s="12" t="s">
        <v>32</v>
      </c>
      <c r="AX309" s="12" t="s">
        <v>75</v>
      </c>
      <c r="AY309" s="236" t="s">
        <v>141</v>
      </c>
    </row>
    <row r="310" s="12" customFormat="1">
      <c r="A310" s="12"/>
      <c r="B310" s="225"/>
      <c r="C310" s="226"/>
      <c r="D310" s="227" t="s">
        <v>148</v>
      </c>
      <c r="E310" s="228" t="s">
        <v>1</v>
      </c>
      <c r="F310" s="229" t="s">
        <v>329</v>
      </c>
      <c r="G310" s="226"/>
      <c r="H310" s="230">
        <v>-6.2000000000000002</v>
      </c>
      <c r="I310" s="231"/>
      <c r="J310" s="226"/>
      <c r="K310" s="226"/>
      <c r="L310" s="232"/>
      <c r="M310" s="233"/>
      <c r="N310" s="234"/>
      <c r="O310" s="234"/>
      <c r="P310" s="234"/>
      <c r="Q310" s="234"/>
      <c r="R310" s="234"/>
      <c r="S310" s="234"/>
      <c r="T310" s="235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T310" s="236" t="s">
        <v>148</v>
      </c>
      <c r="AU310" s="236" t="s">
        <v>83</v>
      </c>
      <c r="AV310" s="12" t="s">
        <v>85</v>
      </c>
      <c r="AW310" s="12" t="s">
        <v>32</v>
      </c>
      <c r="AX310" s="12" t="s">
        <v>75</v>
      </c>
      <c r="AY310" s="236" t="s">
        <v>141</v>
      </c>
    </row>
    <row r="311" s="12" customFormat="1">
      <c r="A311" s="12"/>
      <c r="B311" s="225"/>
      <c r="C311" s="226"/>
      <c r="D311" s="227" t="s">
        <v>148</v>
      </c>
      <c r="E311" s="228" t="s">
        <v>1</v>
      </c>
      <c r="F311" s="229" t="s">
        <v>330</v>
      </c>
      <c r="G311" s="226"/>
      <c r="H311" s="230">
        <v>-4.1399999999999997</v>
      </c>
      <c r="I311" s="231"/>
      <c r="J311" s="226"/>
      <c r="K311" s="226"/>
      <c r="L311" s="232"/>
      <c r="M311" s="233"/>
      <c r="N311" s="234"/>
      <c r="O311" s="234"/>
      <c r="P311" s="234"/>
      <c r="Q311" s="234"/>
      <c r="R311" s="234"/>
      <c r="S311" s="234"/>
      <c r="T311" s="235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T311" s="236" t="s">
        <v>148</v>
      </c>
      <c r="AU311" s="236" t="s">
        <v>83</v>
      </c>
      <c r="AV311" s="12" t="s">
        <v>85</v>
      </c>
      <c r="AW311" s="12" t="s">
        <v>32</v>
      </c>
      <c r="AX311" s="12" t="s">
        <v>75</v>
      </c>
      <c r="AY311" s="236" t="s">
        <v>141</v>
      </c>
    </row>
    <row r="312" s="12" customFormat="1">
      <c r="A312" s="12"/>
      <c r="B312" s="225"/>
      <c r="C312" s="226"/>
      <c r="D312" s="227" t="s">
        <v>148</v>
      </c>
      <c r="E312" s="228" t="s">
        <v>1</v>
      </c>
      <c r="F312" s="229" t="s">
        <v>331</v>
      </c>
      <c r="G312" s="226"/>
      <c r="H312" s="230">
        <v>49.399999999999999</v>
      </c>
      <c r="I312" s="231"/>
      <c r="J312" s="226"/>
      <c r="K312" s="226"/>
      <c r="L312" s="232"/>
      <c r="M312" s="233"/>
      <c r="N312" s="234"/>
      <c r="O312" s="234"/>
      <c r="P312" s="234"/>
      <c r="Q312" s="234"/>
      <c r="R312" s="234"/>
      <c r="S312" s="234"/>
      <c r="T312" s="235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36" t="s">
        <v>148</v>
      </c>
      <c r="AU312" s="236" t="s">
        <v>83</v>
      </c>
      <c r="AV312" s="12" t="s">
        <v>85</v>
      </c>
      <c r="AW312" s="12" t="s">
        <v>32</v>
      </c>
      <c r="AX312" s="12" t="s">
        <v>75</v>
      </c>
      <c r="AY312" s="236" t="s">
        <v>141</v>
      </c>
    </row>
    <row r="313" s="12" customFormat="1">
      <c r="A313" s="12"/>
      <c r="B313" s="225"/>
      <c r="C313" s="226"/>
      <c r="D313" s="227" t="s">
        <v>148</v>
      </c>
      <c r="E313" s="228" t="s">
        <v>1</v>
      </c>
      <c r="F313" s="229" t="s">
        <v>332</v>
      </c>
      <c r="G313" s="226"/>
      <c r="H313" s="230">
        <v>-4.5999999999999996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36" t="s">
        <v>148</v>
      </c>
      <c r="AU313" s="236" t="s">
        <v>83</v>
      </c>
      <c r="AV313" s="12" t="s">
        <v>85</v>
      </c>
      <c r="AW313" s="12" t="s">
        <v>32</v>
      </c>
      <c r="AX313" s="12" t="s">
        <v>75</v>
      </c>
      <c r="AY313" s="236" t="s">
        <v>141</v>
      </c>
    </row>
    <row r="314" s="12" customFormat="1">
      <c r="A314" s="12"/>
      <c r="B314" s="225"/>
      <c r="C314" s="226"/>
      <c r="D314" s="227" t="s">
        <v>148</v>
      </c>
      <c r="E314" s="228" t="s">
        <v>1</v>
      </c>
      <c r="F314" s="229" t="s">
        <v>333</v>
      </c>
      <c r="G314" s="226"/>
      <c r="H314" s="230">
        <v>-5.2800000000000002</v>
      </c>
      <c r="I314" s="231"/>
      <c r="J314" s="226"/>
      <c r="K314" s="226"/>
      <c r="L314" s="232"/>
      <c r="M314" s="233"/>
      <c r="N314" s="234"/>
      <c r="O314" s="234"/>
      <c r="P314" s="234"/>
      <c r="Q314" s="234"/>
      <c r="R314" s="234"/>
      <c r="S314" s="234"/>
      <c r="T314" s="235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36" t="s">
        <v>148</v>
      </c>
      <c r="AU314" s="236" t="s">
        <v>83</v>
      </c>
      <c r="AV314" s="12" t="s">
        <v>85</v>
      </c>
      <c r="AW314" s="12" t="s">
        <v>32</v>
      </c>
      <c r="AX314" s="12" t="s">
        <v>75</v>
      </c>
      <c r="AY314" s="236" t="s">
        <v>141</v>
      </c>
    </row>
    <row r="315" s="12" customFormat="1">
      <c r="A315" s="12"/>
      <c r="B315" s="225"/>
      <c r="C315" s="226"/>
      <c r="D315" s="227" t="s">
        <v>148</v>
      </c>
      <c r="E315" s="228" t="s">
        <v>1</v>
      </c>
      <c r="F315" s="229" t="s">
        <v>334</v>
      </c>
      <c r="G315" s="226"/>
      <c r="H315" s="230">
        <v>49.600000000000001</v>
      </c>
      <c r="I315" s="231"/>
      <c r="J315" s="226"/>
      <c r="K315" s="226"/>
      <c r="L315" s="232"/>
      <c r="M315" s="233"/>
      <c r="N315" s="234"/>
      <c r="O315" s="234"/>
      <c r="P315" s="234"/>
      <c r="Q315" s="234"/>
      <c r="R315" s="234"/>
      <c r="S315" s="234"/>
      <c r="T315" s="235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36" t="s">
        <v>148</v>
      </c>
      <c r="AU315" s="236" t="s">
        <v>83</v>
      </c>
      <c r="AV315" s="12" t="s">
        <v>85</v>
      </c>
      <c r="AW315" s="12" t="s">
        <v>32</v>
      </c>
      <c r="AX315" s="12" t="s">
        <v>75</v>
      </c>
      <c r="AY315" s="236" t="s">
        <v>141</v>
      </c>
    </row>
    <row r="316" s="12" customFormat="1">
      <c r="A316" s="12"/>
      <c r="B316" s="225"/>
      <c r="C316" s="226"/>
      <c r="D316" s="227" t="s">
        <v>148</v>
      </c>
      <c r="E316" s="228" t="s">
        <v>1</v>
      </c>
      <c r="F316" s="229" t="s">
        <v>332</v>
      </c>
      <c r="G316" s="226"/>
      <c r="H316" s="230">
        <v>-4.5999999999999996</v>
      </c>
      <c r="I316" s="231"/>
      <c r="J316" s="226"/>
      <c r="K316" s="226"/>
      <c r="L316" s="232"/>
      <c r="M316" s="233"/>
      <c r="N316" s="234"/>
      <c r="O316" s="234"/>
      <c r="P316" s="234"/>
      <c r="Q316" s="234"/>
      <c r="R316" s="234"/>
      <c r="S316" s="234"/>
      <c r="T316" s="235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36" t="s">
        <v>148</v>
      </c>
      <c r="AU316" s="236" t="s">
        <v>83</v>
      </c>
      <c r="AV316" s="12" t="s">
        <v>85</v>
      </c>
      <c r="AW316" s="12" t="s">
        <v>32</v>
      </c>
      <c r="AX316" s="12" t="s">
        <v>75</v>
      </c>
      <c r="AY316" s="236" t="s">
        <v>141</v>
      </c>
    </row>
    <row r="317" s="12" customFormat="1">
      <c r="A317" s="12"/>
      <c r="B317" s="225"/>
      <c r="C317" s="226"/>
      <c r="D317" s="227" t="s">
        <v>148</v>
      </c>
      <c r="E317" s="228" t="s">
        <v>1</v>
      </c>
      <c r="F317" s="229" t="s">
        <v>333</v>
      </c>
      <c r="G317" s="226"/>
      <c r="H317" s="230">
        <v>-5.2800000000000002</v>
      </c>
      <c r="I317" s="231"/>
      <c r="J317" s="226"/>
      <c r="K317" s="226"/>
      <c r="L317" s="232"/>
      <c r="M317" s="233"/>
      <c r="N317" s="234"/>
      <c r="O317" s="234"/>
      <c r="P317" s="234"/>
      <c r="Q317" s="234"/>
      <c r="R317" s="234"/>
      <c r="S317" s="234"/>
      <c r="T317" s="235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T317" s="236" t="s">
        <v>148</v>
      </c>
      <c r="AU317" s="236" t="s">
        <v>83</v>
      </c>
      <c r="AV317" s="12" t="s">
        <v>85</v>
      </c>
      <c r="AW317" s="12" t="s">
        <v>32</v>
      </c>
      <c r="AX317" s="12" t="s">
        <v>75</v>
      </c>
      <c r="AY317" s="236" t="s">
        <v>141</v>
      </c>
    </row>
    <row r="318" s="12" customFormat="1">
      <c r="A318" s="12"/>
      <c r="B318" s="225"/>
      <c r="C318" s="226"/>
      <c r="D318" s="227" t="s">
        <v>148</v>
      </c>
      <c r="E318" s="228" t="s">
        <v>1</v>
      </c>
      <c r="F318" s="229" t="s">
        <v>335</v>
      </c>
      <c r="G318" s="226"/>
      <c r="H318" s="230">
        <v>79.590000000000003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236" t="s">
        <v>148</v>
      </c>
      <c r="AU318" s="236" t="s">
        <v>83</v>
      </c>
      <c r="AV318" s="12" t="s">
        <v>85</v>
      </c>
      <c r="AW318" s="12" t="s">
        <v>32</v>
      </c>
      <c r="AX318" s="12" t="s">
        <v>75</v>
      </c>
      <c r="AY318" s="236" t="s">
        <v>141</v>
      </c>
    </row>
    <row r="319" s="13" customFormat="1">
      <c r="A319" s="13"/>
      <c r="B319" s="237"/>
      <c r="C319" s="238"/>
      <c r="D319" s="227" t="s">
        <v>148</v>
      </c>
      <c r="E319" s="239" t="s">
        <v>1</v>
      </c>
      <c r="F319" s="240" t="s">
        <v>150</v>
      </c>
      <c r="G319" s="238"/>
      <c r="H319" s="241">
        <v>218.59</v>
      </c>
      <c r="I319" s="242"/>
      <c r="J319" s="238"/>
      <c r="K319" s="238"/>
      <c r="L319" s="243"/>
      <c r="M319" s="244"/>
      <c r="N319" s="245"/>
      <c r="O319" s="245"/>
      <c r="P319" s="245"/>
      <c r="Q319" s="245"/>
      <c r="R319" s="245"/>
      <c r="S319" s="245"/>
      <c r="T319" s="246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7" t="s">
        <v>148</v>
      </c>
      <c r="AU319" s="247" t="s">
        <v>83</v>
      </c>
      <c r="AV319" s="13" t="s">
        <v>146</v>
      </c>
      <c r="AW319" s="13" t="s">
        <v>32</v>
      </c>
      <c r="AX319" s="13" t="s">
        <v>83</v>
      </c>
      <c r="AY319" s="247" t="s">
        <v>141</v>
      </c>
    </row>
    <row r="320" s="2" customFormat="1" ht="16.5" customHeight="1">
      <c r="A320" s="38"/>
      <c r="B320" s="39"/>
      <c r="C320" s="211" t="s">
        <v>336</v>
      </c>
      <c r="D320" s="211" t="s">
        <v>142</v>
      </c>
      <c r="E320" s="212" t="s">
        <v>337</v>
      </c>
      <c r="F320" s="213" t="s">
        <v>338</v>
      </c>
      <c r="G320" s="214" t="s">
        <v>145</v>
      </c>
      <c r="H320" s="215">
        <v>6.3700000000000001</v>
      </c>
      <c r="I320" s="216"/>
      <c r="J320" s="217">
        <f>ROUND(I320*H320,2)</f>
        <v>0</v>
      </c>
      <c r="K320" s="218"/>
      <c r="L320" s="44"/>
      <c r="M320" s="219" t="s">
        <v>1</v>
      </c>
      <c r="N320" s="220" t="s">
        <v>40</v>
      </c>
      <c r="O320" s="91"/>
      <c r="P320" s="221">
        <f>O320*H320</f>
        <v>0</v>
      </c>
      <c r="Q320" s="221">
        <v>0</v>
      </c>
      <c r="R320" s="221">
        <f>Q320*H320</f>
        <v>0</v>
      </c>
      <c r="S320" s="221">
        <v>0</v>
      </c>
      <c r="T320" s="22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3" t="s">
        <v>146</v>
      </c>
      <c r="AT320" s="223" t="s">
        <v>142</v>
      </c>
      <c r="AU320" s="223" t="s">
        <v>83</v>
      </c>
      <c r="AY320" s="17" t="s">
        <v>141</v>
      </c>
      <c r="BE320" s="224">
        <f>IF(N320="základní",J320,0)</f>
        <v>0</v>
      </c>
      <c r="BF320" s="224">
        <f>IF(N320="snížená",J320,0)</f>
        <v>0</v>
      </c>
      <c r="BG320" s="224">
        <f>IF(N320="zákl. přenesená",J320,0)</f>
        <v>0</v>
      </c>
      <c r="BH320" s="224">
        <f>IF(N320="sníž. přenesená",J320,0)</f>
        <v>0</v>
      </c>
      <c r="BI320" s="224">
        <f>IF(N320="nulová",J320,0)</f>
        <v>0</v>
      </c>
      <c r="BJ320" s="17" t="s">
        <v>83</v>
      </c>
      <c r="BK320" s="224">
        <f>ROUND(I320*H320,2)</f>
        <v>0</v>
      </c>
      <c r="BL320" s="17" t="s">
        <v>146</v>
      </c>
      <c r="BM320" s="223" t="s">
        <v>339</v>
      </c>
    </row>
    <row r="321" s="14" customFormat="1">
      <c r="A321" s="14"/>
      <c r="B321" s="248"/>
      <c r="C321" s="249"/>
      <c r="D321" s="227" t="s">
        <v>148</v>
      </c>
      <c r="E321" s="250" t="s">
        <v>1</v>
      </c>
      <c r="F321" s="251" t="s">
        <v>291</v>
      </c>
      <c r="G321" s="249"/>
      <c r="H321" s="250" t="s">
        <v>1</v>
      </c>
      <c r="I321" s="252"/>
      <c r="J321" s="249"/>
      <c r="K321" s="249"/>
      <c r="L321" s="253"/>
      <c r="M321" s="254"/>
      <c r="N321" s="255"/>
      <c r="O321" s="255"/>
      <c r="P321" s="255"/>
      <c r="Q321" s="255"/>
      <c r="R321" s="255"/>
      <c r="S321" s="255"/>
      <c r="T321" s="25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7" t="s">
        <v>148</v>
      </c>
      <c r="AU321" s="257" t="s">
        <v>83</v>
      </c>
      <c r="AV321" s="14" t="s">
        <v>83</v>
      </c>
      <c r="AW321" s="14" t="s">
        <v>32</v>
      </c>
      <c r="AX321" s="14" t="s">
        <v>75</v>
      </c>
      <c r="AY321" s="257" t="s">
        <v>141</v>
      </c>
    </row>
    <row r="322" s="12" customFormat="1">
      <c r="A322" s="12"/>
      <c r="B322" s="225"/>
      <c r="C322" s="226"/>
      <c r="D322" s="227" t="s">
        <v>148</v>
      </c>
      <c r="E322" s="228" t="s">
        <v>1</v>
      </c>
      <c r="F322" s="229" t="s">
        <v>340</v>
      </c>
      <c r="G322" s="226"/>
      <c r="H322" s="230">
        <v>1.75</v>
      </c>
      <c r="I322" s="231"/>
      <c r="J322" s="226"/>
      <c r="K322" s="226"/>
      <c r="L322" s="232"/>
      <c r="M322" s="233"/>
      <c r="N322" s="234"/>
      <c r="O322" s="234"/>
      <c r="P322" s="234"/>
      <c r="Q322" s="234"/>
      <c r="R322" s="234"/>
      <c r="S322" s="234"/>
      <c r="T322" s="235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36" t="s">
        <v>148</v>
      </c>
      <c r="AU322" s="236" t="s">
        <v>83</v>
      </c>
      <c r="AV322" s="12" t="s">
        <v>85</v>
      </c>
      <c r="AW322" s="12" t="s">
        <v>32</v>
      </c>
      <c r="AX322" s="12" t="s">
        <v>75</v>
      </c>
      <c r="AY322" s="236" t="s">
        <v>141</v>
      </c>
    </row>
    <row r="323" s="12" customFormat="1">
      <c r="A323" s="12"/>
      <c r="B323" s="225"/>
      <c r="C323" s="226"/>
      <c r="D323" s="227" t="s">
        <v>148</v>
      </c>
      <c r="E323" s="228" t="s">
        <v>1</v>
      </c>
      <c r="F323" s="229" t="s">
        <v>341</v>
      </c>
      <c r="G323" s="226"/>
      <c r="H323" s="230">
        <v>1.1000000000000001</v>
      </c>
      <c r="I323" s="231"/>
      <c r="J323" s="226"/>
      <c r="K323" s="226"/>
      <c r="L323" s="232"/>
      <c r="M323" s="233"/>
      <c r="N323" s="234"/>
      <c r="O323" s="234"/>
      <c r="P323" s="234"/>
      <c r="Q323" s="234"/>
      <c r="R323" s="234"/>
      <c r="S323" s="234"/>
      <c r="T323" s="235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T323" s="236" t="s">
        <v>148</v>
      </c>
      <c r="AU323" s="236" t="s">
        <v>83</v>
      </c>
      <c r="AV323" s="12" t="s">
        <v>85</v>
      </c>
      <c r="AW323" s="12" t="s">
        <v>32</v>
      </c>
      <c r="AX323" s="12" t="s">
        <v>75</v>
      </c>
      <c r="AY323" s="236" t="s">
        <v>141</v>
      </c>
    </row>
    <row r="324" s="12" customFormat="1">
      <c r="A324" s="12"/>
      <c r="B324" s="225"/>
      <c r="C324" s="226"/>
      <c r="D324" s="227" t="s">
        <v>148</v>
      </c>
      <c r="E324" s="228" t="s">
        <v>1</v>
      </c>
      <c r="F324" s="229" t="s">
        <v>342</v>
      </c>
      <c r="G324" s="226"/>
      <c r="H324" s="230">
        <v>1.76</v>
      </c>
      <c r="I324" s="231"/>
      <c r="J324" s="226"/>
      <c r="K324" s="226"/>
      <c r="L324" s="232"/>
      <c r="M324" s="233"/>
      <c r="N324" s="234"/>
      <c r="O324" s="234"/>
      <c r="P324" s="234"/>
      <c r="Q324" s="234"/>
      <c r="R324" s="234"/>
      <c r="S324" s="234"/>
      <c r="T324" s="235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T324" s="236" t="s">
        <v>148</v>
      </c>
      <c r="AU324" s="236" t="s">
        <v>83</v>
      </c>
      <c r="AV324" s="12" t="s">
        <v>85</v>
      </c>
      <c r="AW324" s="12" t="s">
        <v>32</v>
      </c>
      <c r="AX324" s="12" t="s">
        <v>75</v>
      </c>
      <c r="AY324" s="236" t="s">
        <v>141</v>
      </c>
    </row>
    <row r="325" s="12" customFormat="1">
      <c r="A325" s="12"/>
      <c r="B325" s="225"/>
      <c r="C325" s="226"/>
      <c r="D325" s="227" t="s">
        <v>148</v>
      </c>
      <c r="E325" s="228" t="s">
        <v>1</v>
      </c>
      <c r="F325" s="229" t="s">
        <v>342</v>
      </c>
      <c r="G325" s="226"/>
      <c r="H325" s="230">
        <v>1.76</v>
      </c>
      <c r="I325" s="231"/>
      <c r="J325" s="226"/>
      <c r="K325" s="226"/>
      <c r="L325" s="232"/>
      <c r="M325" s="233"/>
      <c r="N325" s="234"/>
      <c r="O325" s="234"/>
      <c r="P325" s="234"/>
      <c r="Q325" s="234"/>
      <c r="R325" s="234"/>
      <c r="S325" s="234"/>
      <c r="T325" s="235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36" t="s">
        <v>148</v>
      </c>
      <c r="AU325" s="236" t="s">
        <v>83</v>
      </c>
      <c r="AV325" s="12" t="s">
        <v>85</v>
      </c>
      <c r="AW325" s="12" t="s">
        <v>32</v>
      </c>
      <c r="AX325" s="12" t="s">
        <v>75</v>
      </c>
      <c r="AY325" s="236" t="s">
        <v>141</v>
      </c>
    </row>
    <row r="326" s="13" customFormat="1">
      <c r="A326" s="13"/>
      <c r="B326" s="237"/>
      <c r="C326" s="238"/>
      <c r="D326" s="227" t="s">
        <v>148</v>
      </c>
      <c r="E326" s="239" t="s">
        <v>1</v>
      </c>
      <c r="F326" s="240" t="s">
        <v>150</v>
      </c>
      <c r="G326" s="238"/>
      <c r="H326" s="241">
        <v>6.3700000000000001</v>
      </c>
      <c r="I326" s="242"/>
      <c r="J326" s="238"/>
      <c r="K326" s="238"/>
      <c r="L326" s="243"/>
      <c r="M326" s="244"/>
      <c r="N326" s="245"/>
      <c r="O326" s="245"/>
      <c r="P326" s="245"/>
      <c r="Q326" s="245"/>
      <c r="R326" s="245"/>
      <c r="S326" s="245"/>
      <c r="T326" s="246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7" t="s">
        <v>148</v>
      </c>
      <c r="AU326" s="247" t="s">
        <v>83</v>
      </c>
      <c r="AV326" s="13" t="s">
        <v>146</v>
      </c>
      <c r="AW326" s="13" t="s">
        <v>32</v>
      </c>
      <c r="AX326" s="13" t="s">
        <v>83</v>
      </c>
      <c r="AY326" s="247" t="s">
        <v>141</v>
      </c>
    </row>
    <row r="327" s="2" customFormat="1" ht="16.5" customHeight="1">
      <c r="A327" s="38"/>
      <c r="B327" s="39"/>
      <c r="C327" s="211" t="s">
        <v>343</v>
      </c>
      <c r="D327" s="211" t="s">
        <v>142</v>
      </c>
      <c r="E327" s="212" t="s">
        <v>344</v>
      </c>
      <c r="F327" s="213" t="s">
        <v>345</v>
      </c>
      <c r="G327" s="214" t="s">
        <v>145</v>
      </c>
      <c r="H327" s="215">
        <v>448.125</v>
      </c>
      <c r="I327" s="216"/>
      <c r="J327" s="217">
        <f>ROUND(I327*H327,2)</f>
        <v>0</v>
      </c>
      <c r="K327" s="218"/>
      <c r="L327" s="44"/>
      <c r="M327" s="219" t="s">
        <v>1</v>
      </c>
      <c r="N327" s="220" t="s">
        <v>40</v>
      </c>
      <c r="O327" s="91"/>
      <c r="P327" s="221">
        <f>O327*H327</f>
        <v>0</v>
      </c>
      <c r="Q327" s="221">
        <v>0</v>
      </c>
      <c r="R327" s="221">
        <f>Q327*H327</f>
        <v>0</v>
      </c>
      <c r="S327" s="221">
        <v>0</v>
      </c>
      <c r="T327" s="222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3" t="s">
        <v>146</v>
      </c>
      <c r="AT327" s="223" t="s">
        <v>142</v>
      </c>
      <c r="AU327" s="223" t="s">
        <v>83</v>
      </c>
      <c r="AY327" s="17" t="s">
        <v>141</v>
      </c>
      <c r="BE327" s="224">
        <f>IF(N327="základní",J327,0)</f>
        <v>0</v>
      </c>
      <c r="BF327" s="224">
        <f>IF(N327="snížená",J327,0)</f>
        <v>0</v>
      </c>
      <c r="BG327" s="224">
        <f>IF(N327="zákl. přenesená",J327,0)</f>
        <v>0</v>
      </c>
      <c r="BH327" s="224">
        <f>IF(N327="sníž. přenesená",J327,0)</f>
        <v>0</v>
      </c>
      <c r="BI327" s="224">
        <f>IF(N327="nulová",J327,0)</f>
        <v>0</v>
      </c>
      <c r="BJ327" s="17" t="s">
        <v>83</v>
      </c>
      <c r="BK327" s="224">
        <f>ROUND(I327*H327,2)</f>
        <v>0</v>
      </c>
      <c r="BL327" s="17" t="s">
        <v>146</v>
      </c>
      <c r="BM327" s="223" t="s">
        <v>346</v>
      </c>
    </row>
    <row r="328" s="2" customFormat="1" ht="16.5" customHeight="1">
      <c r="A328" s="38"/>
      <c r="B328" s="39"/>
      <c r="C328" s="211" t="s">
        <v>347</v>
      </c>
      <c r="D328" s="211" t="s">
        <v>142</v>
      </c>
      <c r="E328" s="212" t="s">
        <v>348</v>
      </c>
      <c r="F328" s="213" t="s">
        <v>349</v>
      </c>
      <c r="G328" s="214" t="s">
        <v>145</v>
      </c>
      <c r="H328" s="215">
        <v>448.41199999999998</v>
      </c>
      <c r="I328" s="216"/>
      <c r="J328" s="217">
        <f>ROUND(I328*H328,2)</f>
        <v>0</v>
      </c>
      <c r="K328" s="218"/>
      <c r="L328" s="44"/>
      <c r="M328" s="219" t="s">
        <v>1</v>
      </c>
      <c r="N328" s="220" t="s">
        <v>40</v>
      </c>
      <c r="O328" s="91"/>
      <c r="P328" s="221">
        <f>O328*H328</f>
        <v>0</v>
      </c>
      <c r="Q328" s="221">
        <v>0</v>
      </c>
      <c r="R328" s="221">
        <f>Q328*H328</f>
        <v>0</v>
      </c>
      <c r="S328" s="221">
        <v>0</v>
      </c>
      <c r="T328" s="222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3" t="s">
        <v>146</v>
      </c>
      <c r="AT328" s="223" t="s">
        <v>142</v>
      </c>
      <c r="AU328" s="223" t="s">
        <v>83</v>
      </c>
      <c r="AY328" s="17" t="s">
        <v>141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7" t="s">
        <v>83</v>
      </c>
      <c r="BK328" s="224">
        <f>ROUND(I328*H328,2)</f>
        <v>0</v>
      </c>
      <c r="BL328" s="17" t="s">
        <v>146</v>
      </c>
      <c r="BM328" s="223" t="s">
        <v>350</v>
      </c>
    </row>
    <row r="329" s="11" customFormat="1" ht="25.92" customHeight="1">
      <c r="A329" s="11"/>
      <c r="B329" s="197"/>
      <c r="C329" s="198"/>
      <c r="D329" s="199" t="s">
        <v>74</v>
      </c>
      <c r="E329" s="200" t="s">
        <v>351</v>
      </c>
      <c r="F329" s="200" t="s">
        <v>352</v>
      </c>
      <c r="G329" s="198"/>
      <c r="H329" s="198"/>
      <c r="I329" s="201"/>
      <c r="J329" s="202">
        <f>BK329</f>
        <v>0</v>
      </c>
      <c r="K329" s="198"/>
      <c r="L329" s="203"/>
      <c r="M329" s="204"/>
      <c r="N329" s="205"/>
      <c r="O329" s="205"/>
      <c r="P329" s="206">
        <f>SUM(P330:P356)</f>
        <v>0</v>
      </c>
      <c r="Q329" s="205"/>
      <c r="R329" s="206">
        <f>SUM(R330:R356)</f>
        <v>0</v>
      </c>
      <c r="S329" s="205"/>
      <c r="T329" s="207">
        <f>SUM(T330:T356)</f>
        <v>0</v>
      </c>
      <c r="U329" s="11"/>
      <c r="V329" s="11"/>
      <c r="W329" s="11"/>
      <c r="X329" s="11"/>
      <c r="Y329" s="11"/>
      <c r="Z329" s="11"/>
      <c r="AA329" s="11"/>
      <c r="AB329" s="11"/>
      <c r="AC329" s="11"/>
      <c r="AD329" s="11"/>
      <c r="AE329" s="11"/>
      <c r="AR329" s="208" t="s">
        <v>83</v>
      </c>
      <c r="AT329" s="209" t="s">
        <v>74</v>
      </c>
      <c r="AU329" s="209" t="s">
        <v>75</v>
      </c>
      <c r="AY329" s="208" t="s">
        <v>141</v>
      </c>
      <c r="BK329" s="210">
        <f>SUM(BK330:BK356)</f>
        <v>0</v>
      </c>
    </row>
    <row r="330" s="2" customFormat="1" ht="21.75" customHeight="1">
      <c r="A330" s="38"/>
      <c r="B330" s="39"/>
      <c r="C330" s="211" t="s">
        <v>353</v>
      </c>
      <c r="D330" s="211" t="s">
        <v>142</v>
      </c>
      <c r="E330" s="212" t="s">
        <v>354</v>
      </c>
      <c r="F330" s="213" t="s">
        <v>355</v>
      </c>
      <c r="G330" s="214" t="s">
        <v>263</v>
      </c>
      <c r="H330" s="215">
        <v>16.655999999999999</v>
      </c>
      <c r="I330" s="216"/>
      <c r="J330" s="217">
        <f>ROUND(I330*H330,2)</f>
        <v>0</v>
      </c>
      <c r="K330" s="218"/>
      <c r="L330" s="44"/>
      <c r="M330" s="219" t="s">
        <v>1</v>
      </c>
      <c r="N330" s="220" t="s">
        <v>40</v>
      </c>
      <c r="O330" s="91"/>
      <c r="P330" s="221">
        <f>O330*H330</f>
        <v>0</v>
      </c>
      <c r="Q330" s="221">
        <v>0</v>
      </c>
      <c r="R330" s="221">
        <f>Q330*H330</f>
        <v>0</v>
      </c>
      <c r="S330" s="221">
        <v>0</v>
      </c>
      <c r="T330" s="222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3" t="s">
        <v>146</v>
      </c>
      <c r="AT330" s="223" t="s">
        <v>142</v>
      </c>
      <c r="AU330" s="223" t="s">
        <v>83</v>
      </c>
      <c r="AY330" s="17" t="s">
        <v>141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7" t="s">
        <v>83</v>
      </c>
      <c r="BK330" s="224">
        <f>ROUND(I330*H330,2)</f>
        <v>0</v>
      </c>
      <c r="BL330" s="17" t="s">
        <v>146</v>
      </c>
      <c r="BM330" s="223" t="s">
        <v>356</v>
      </c>
    </row>
    <row r="331" s="12" customFormat="1">
      <c r="A331" s="12"/>
      <c r="B331" s="225"/>
      <c r="C331" s="226"/>
      <c r="D331" s="227" t="s">
        <v>148</v>
      </c>
      <c r="E331" s="228" t="s">
        <v>1</v>
      </c>
      <c r="F331" s="229" t="s">
        <v>357</v>
      </c>
      <c r="G331" s="226"/>
      <c r="H331" s="230">
        <v>5.0279999999999996</v>
      </c>
      <c r="I331" s="231"/>
      <c r="J331" s="226"/>
      <c r="K331" s="226"/>
      <c r="L331" s="232"/>
      <c r="M331" s="233"/>
      <c r="N331" s="234"/>
      <c r="O331" s="234"/>
      <c r="P331" s="234"/>
      <c r="Q331" s="234"/>
      <c r="R331" s="234"/>
      <c r="S331" s="234"/>
      <c r="T331" s="235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36" t="s">
        <v>148</v>
      </c>
      <c r="AU331" s="236" t="s">
        <v>83</v>
      </c>
      <c r="AV331" s="12" t="s">
        <v>85</v>
      </c>
      <c r="AW331" s="12" t="s">
        <v>32</v>
      </c>
      <c r="AX331" s="12" t="s">
        <v>75</v>
      </c>
      <c r="AY331" s="236" t="s">
        <v>141</v>
      </c>
    </row>
    <row r="332" s="12" customFormat="1">
      <c r="A332" s="12"/>
      <c r="B332" s="225"/>
      <c r="C332" s="226"/>
      <c r="D332" s="227" t="s">
        <v>148</v>
      </c>
      <c r="E332" s="228" t="s">
        <v>1</v>
      </c>
      <c r="F332" s="229" t="s">
        <v>358</v>
      </c>
      <c r="G332" s="226"/>
      <c r="H332" s="230">
        <v>3.2999999999999998</v>
      </c>
      <c r="I332" s="231"/>
      <c r="J332" s="226"/>
      <c r="K332" s="226"/>
      <c r="L332" s="232"/>
      <c r="M332" s="233"/>
      <c r="N332" s="234"/>
      <c r="O332" s="234"/>
      <c r="P332" s="234"/>
      <c r="Q332" s="234"/>
      <c r="R332" s="234"/>
      <c r="S332" s="234"/>
      <c r="T332" s="235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36" t="s">
        <v>148</v>
      </c>
      <c r="AU332" s="236" t="s">
        <v>83</v>
      </c>
      <c r="AV332" s="12" t="s">
        <v>85</v>
      </c>
      <c r="AW332" s="12" t="s">
        <v>32</v>
      </c>
      <c r="AX332" s="12" t="s">
        <v>75</v>
      </c>
      <c r="AY332" s="236" t="s">
        <v>141</v>
      </c>
    </row>
    <row r="333" s="12" customFormat="1">
      <c r="A333" s="12"/>
      <c r="B333" s="225"/>
      <c r="C333" s="226"/>
      <c r="D333" s="227" t="s">
        <v>148</v>
      </c>
      <c r="E333" s="228" t="s">
        <v>1</v>
      </c>
      <c r="F333" s="229" t="s">
        <v>357</v>
      </c>
      <c r="G333" s="226"/>
      <c r="H333" s="230">
        <v>5.0279999999999996</v>
      </c>
      <c r="I333" s="231"/>
      <c r="J333" s="226"/>
      <c r="K333" s="226"/>
      <c r="L333" s="232"/>
      <c r="M333" s="233"/>
      <c r="N333" s="234"/>
      <c r="O333" s="234"/>
      <c r="P333" s="234"/>
      <c r="Q333" s="234"/>
      <c r="R333" s="234"/>
      <c r="S333" s="234"/>
      <c r="T333" s="235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36" t="s">
        <v>148</v>
      </c>
      <c r="AU333" s="236" t="s">
        <v>83</v>
      </c>
      <c r="AV333" s="12" t="s">
        <v>85</v>
      </c>
      <c r="AW333" s="12" t="s">
        <v>32</v>
      </c>
      <c r="AX333" s="12" t="s">
        <v>75</v>
      </c>
      <c r="AY333" s="236" t="s">
        <v>141</v>
      </c>
    </row>
    <row r="334" s="12" customFormat="1">
      <c r="A334" s="12"/>
      <c r="B334" s="225"/>
      <c r="C334" s="226"/>
      <c r="D334" s="227" t="s">
        <v>148</v>
      </c>
      <c r="E334" s="228" t="s">
        <v>1</v>
      </c>
      <c r="F334" s="229" t="s">
        <v>358</v>
      </c>
      <c r="G334" s="226"/>
      <c r="H334" s="230">
        <v>3.2999999999999998</v>
      </c>
      <c r="I334" s="231"/>
      <c r="J334" s="226"/>
      <c r="K334" s="226"/>
      <c r="L334" s="232"/>
      <c r="M334" s="233"/>
      <c r="N334" s="234"/>
      <c r="O334" s="234"/>
      <c r="P334" s="234"/>
      <c r="Q334" s="234"/>
      <c r="R334" s="234"/>
      <c r="S334" s="234"/>
      <c r="T334" s="235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36" t="s">
        <v>148</v>
      </c>
      <c r="AU334" s="236" t="s">
        <v>83</v>
      </c>
      <c r="AV334" s="12" t="s">
        <v>85</v>
      </c>
      <c r="AW334" s="12" t="s">
        <v>32</v>
      </c>
      <c r="AX334" s="12" t="s">
        <v>75</v>
      </c>
      <c r="AY334" s="236" t="s">
        <v>141</v>
      </c>
    </row>
    <row r="335" s="13" customFormat="1">
      <c r="A335" s="13"/>
      <c r="B335" s="237"/>
      <c r="C335" s="238"/>
      <c r="D335" s="227" t="s">
        <v>148</v>
      </c>
      <c r="E335" s="239" t="s">
        <v>1</v>
      </c>
      <c r="F335" s="240" t="s">
        <v>150</v>
      </c>
      <c r="G335" s="238"/>
      <c r="H335" s="241">
        <v>16.655999999999999</v>
      </c>
      <c r="I335" s="242"/>
      <c r="J335" s="238"/>
      <c r="K335" s="238"/>
      <c r="L335" s="243"/>
      <c r="M335" s="244"/>
      <c r="N335" s="245"/>
      <c r="O335" s="245"/>
      <c r="P335" s="245"/>
      <c r="Q335" s="245"/>
      <c r="R335" s="245"/>
      <c r="S335" s="245"/>
      <c r="T335" s="246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47" t="s">
        <v>148</v>
      </c>
      <c r="AU335" s="247" t="s">
        <v>83</v>
      </c>
      <c r="AV335" s="13" t="s">
        <v>146</v>
      </c>
      <c r="AW335" s="13" t="s">
        <v>32</v>
      </c>
      <c r="AX335" s="13" t="s">
        <v>83</v>
      </c>
      <c r="AY335" s="247" t="s">
        <v>141</v>
      </c>
    </row>
    <row r="336" s="2" customFormat="1" ht="21.75" customHeight="1">
      <c r="A336" s="38"/>
      <c r="B336" s="39"/>
      <c r="C336" s="211" t="s">
        <v>359</v>
      </c>
      <c r="D336" s="211" t="s">
        <v>142</v>
      </c>
      <c r="E336" s="212" t="s">
        <v>360</v>
      </c>
      <c r="F336" s="213" t="s">
        <v>361</v>
      </c>
      <c r="G336" s="214" t="s">
        <v>263</v>
      </c>
      <c r="H336" s="215">
        <v>8.3279999999999994</v>
      </c>
      <c r="I336" s="216"/>
      <c r="J336" s="217">
        <f>ROUND(I336*H336,2)</f>
        <v>0</v>
      </c>
      <c r="K336" s="218"/>
      <c r="L336" s="44"/>
      <c r="M336" s="219" t="s">
        <v>1</v>
      </c>
      <c r="N336" s="220" t="s">
        <v>40</v>
      </c>
      <c r="O336" s="91"/>
      <c r="P336" s="221">
        <f>O336*H336</f>
        <v>0</v>
      </c>
      <c r="Q336" s="221">
        <v>0</v>
      </c>
      <c r="R336" s="221">
        <f>Q336*H336</f>
        <v>0</v>
      </c>
      <c r="S336" s="221">
        <v>0</v>
      </c>
      <c r="T336" s="22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3" t="s">
        <v>146</v>
      </c>
      <c r="AT336" s="223" t="s">
        <v>142</v>
      </c>
      <c r="AU336" s="223" t="s">
        <v>83</v>
      </c>
      <c r="AY336" s="17" t="s">
        <v>141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7" t="s">
        <v>83</v>
      </c>
      <c r="BK336" s="224">
        <f>ROUND(I336*H336,2)</f>
        <v>0</v>
      </c>
      <c r="BL336" s="17" t="s">
        <v>146</v>
      </c>
      <c r="BM336" s="223" t="s">
        <v>362</v>
      </c>
    </row>
    <row r="337" s="12" customFormat="1">
      <c r="A337" s="12"/>
      <c r="B337" s="225"/>
      <c r="C337" s="226"/>
      <c r="D337" s="227" t="s">
        <v>148</v>
      </c>
      <c r="E337" s="228" t="s">
        <v>1</v>
      </c>
      <c r="F337" s="229" t="s">
        <v>357</v>
      </c>
      <c r="G337" s="226"/>
      <c r="H337" s="230">
        <v>5.0279999999999996</v>
      </c>
      <c r="I337" s="231"/>
      <c r="J337" s="226"/>
      <c r="K337" s="226"/>
      <c r="L337" s="232"/>
      <c r="M337" s="233"/>
      <c r="N337" s="234"/>
      <c r="O337" s="234"/>
      <c r="P337" s="234"/>
      <c r="Q337" s="234"/>
      <c r="R337" s="234"/>
      <c r="S337" s="234"/>
      <c r="T337" s="235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36" t="s">
        <v>148</v>
      </c>
      <c r="AU337" s="236" t="s">
        <v>83</v>
      </c>
      <c r="AV337" s="12" t="s">
        <v>85</v>
      </c>
      <c r="AW337" s="12" t="s">
        <v>32</v>
      </c>
      <c r="AX337" s="12" t="s">
        <v>75</v>
      </c>
      <c r="AY337" s="236" t="s">
        <v>141</v>
      </c>
    </row>
    <row r="338" s="12" customFormat="1">
      <c r="A338" s="12"/>
      <c r="B338" s="225"/>
      <c r="C338" s="226"/>
      <c r="D338" s="227" t="s">
        <v>148</v>
      </c>
      <c r="E338" s="228" t="s">
        <v>1</v>
      </c>
      <c r="F338" s="229" t="s">
        <v>358</v>
      </c>
      <c r="G338" s="226"/>
      <c r="H338" s="230">
        <v>3.2999999999999998</v>
      </c>
      <c r="I338" s="231"/>
      <c r="J338" s="226"/>
      <c r="K338" s="226"/>
      <c r="L338" s="232"/>
      <c r="M338" s="233"/>
      <c r="N338" s="234"/>
      <c r="O338" s="234"/>
      <c r="P338" s="234"/>
      <c r="Q338" s="234"/>
      <c r="R338" s="234"/>
      <c r="S338" s="234"/>
      <c r="T338" s="235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36" t="s">
        <v>148</v>
      </c>
      <c r="AU338" s="236" t="s">
        <v>83</v>
      </c>
      <c r="AV338" s="12" t="s">
        <v>85</v>
      </c>
      <c r="AW338" s="12" t="s">
        <v>32</v>
      </c>
      <c r="AX338" s="12" t="s">
        <v>75</v>
      </c>
      <c r="AY338" s="236" t="s">
        <v>141</v>
      </c>
    </row>
    <row r="339" s="13" customFormat="1">
      <c r="A339" s="13"/>
      <c r="B339" s="237"/>
      <c r="C339" s="238"/>
      <c r="D339" s="227" t="s">
        <v>148</v>
      </c>
      <c r="E339" s="239" t="s">
        <v>1</v>
      </c>
      <c r="F339" s="240" t="s">
        <v>150</v>
      </c>
      <c r="G339" s="238"/>
      <c r="H339" s="241">
        <v>8.3279999999999994</v>
      </c>
      <c r="I339" s="242"/>
      <c r="J339" s="238"/>
      <c r="K339" s="238"/>
      <c r="L339" s="243"/>
      <c r="M339" s="244"/>
      <c r="N339" s="245"/>
      <c r="O339" s="245"/>
      <c r="P339" s="245"/>
      <c r="Q339" s="245"/>
      <c r="R339" s="245"/>
      <c r="S339" s="245"/>
      <c r="T339" s="246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7" t="s">
        <v>148</v>
      </c>
      <c r="AU339" s="247" t="s">
        <v>83</v>
      </c>
      <c r="AV339" s="13" t="s">
        <v>146</v>
      </c>
      <c r="AW339" s="13" t="s">
        <v>32</v>
      </c>
      <c r="AX339" s="13" t="s">
        <v>83</v>
      </c>
      <c r="AY339" s="247" t="s">
        <v>141</v>
      </c>
    </row>
    <row r="340" s="2" customFormat="1" ht="21.75" customHeight="1">
      <c r="A340" s="38"/>
      <c r="B340" s="39"/>
      <c r="C340" s="211" t="s">
        <v>363</v>
      </c>
      <c r="D340" s="211" t="s">
        <v>142</v>
      </c>
      <c r="E340" s="212" t="s">
        <v>364</v>
      </c>
      <c r="F340" s="213" t="s">
        <v>365</v>
      </c>
      <c r="G340" s="214" t="s">
        <v>263</v>
      </c>
      <c r="H340" s="215">
        <v>8.3279999999999994</v>
      </c>
      <c r="I340" s="216"/>
      <c r="J340" s="217">
        <f>ROUND(I340*H340,2)</f>
        <v>0</v>
      </c>
      <c r="K340" s="218"/>
      <c r="L340" s="44"/>
      <c r="M340" s="219" t="s">
        <v>1</v>
      </c>
      <c r="N340" s="220" t="s">
        <v>40</v>
      </c>
      <c r="O340" s="91"/>
      <c r="P340" s="221">
        <f>O340*H340</f>
        <v>0</v>
      </c>
      <c r="Q340" s="221">
        <v>0</v>
      </c>
      <c r="R340" s="221">
        <f>Q340*H340</f>
        <v>0</v>
      </c>
      <c r="S340" s="221">
        <v>0</v>
      </c>
      <c r="T340" s="22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3" t="s">
        <v>146</v>
      </c>
      <c r="AT340" s="223" t="s">
        <v>142</v>
      </c>
      <c r="AU340" s="223" t="s">
        <v>83</v>
      </c>
      <c r="AY340" s="17" t="s">
        <v>141</v>
      </c>
      <c r="BE340" s="224">
        <f>IF(N340="základní",J340,0)</f>
        <v>0</v>
      </c>
      <c r="BF340" s="224">
        <f>IF(N340="snížená",J340,0)</f>
        <v>0</v>
      </c>
      <c r="BG340" s="224">
        <f>IF(N340="zákl. přenesená",J340,0)</f>
        <v>0</v>
      </c>
      <c r="BH340" s="224">
        <f>IF(N340="sníž. přenesená",J340,0)</f>
        <v>0</v>
      </c>
      <c r="BI340" s="224">
        <f>IF(N340="nulová",J340,0)</f>
        <v>0</v>
      </c>
      <c r="BJ340" s="17" t="s">
        <v>83</v>
      </c>
      <c r="BK340" s="224">
        <f>ROUND(I340*H340,2)</f>
        <v>0</v>
      </c>
      <c r="BL340" s="17" t="s">
        <v>146</v>
      </c>
      <c r="BM340" s="223" t="s">
        <v>366</v>
      </c>
    </row>
    <row r="341" s="12" customFormat="1">
      <c r="A341" s="12"/>
      <c r="B341" s="225"/>
      <c r="C341" s="226"/>
      <c r="D341" s="227" t="s">
        <v>148</v>
      </c>
      <c r="E341" s="228" t="s">
        <v>1</v>
      </c>
      <c r="F341" s="229" t="s">
        <v>357</v>
      </c>
      <c r="G341" s="226"/>
      <c r="H341" s="230">
        <v>5.0279999999999996</v>
      </c>
      <c r="I341" s="231"/>
      <c r="J341" s="226"/>
      <c r="K341" s="226"/>
      <c r="L341" s="232"/>
      <c r="M341" s="233"/>
      <c r="N341" s="234"/>
      <c r="O341" s="234"/>
      <c r="P341" s="234"/>
      <c r="Q341" s="234"/>
      <c r="R341" s="234"/>
      <c r="S341" s="234"/>
      <c r="T341" s="235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236" t="s">
        <v>148</v>
      </c>
      <c r="AU341" s="236" t="s">
        <v>83</v>
      </c>
      <c r="AV341" s="12" t="s">
        <v>85</v>
      </c>
      <c r="AW341" s="12" t="s">
        <v>32</v>
      </c>
      <c r="AX341" s="12" t="s">
        <v>75</v>
      </c>
      <c r="AY341" s="236" t="s">
        <v>141</v>
      </c>
    </row>
    <row r="342" s="12" customFormat="1">
      <c r="A342" s="12"/>
      <c r="B342" s="225"/>
      <c r="C342" s="226"/>
      <c r="D342" s="227" t="s">
        <v>148</v>
      </c>
      <c r="E342" s="228" t="s">
        <v>1</v>
      </c>
      <c r="F342" s="229" t="s">
        <v>358</v>
      </c>
      <c r="G342" s="226"/>
      <c r="H342" s="230">
        <v>3.2999999999999998</v>
      </c>
      <c r="I342" s="231"/>
      <c r="J342" s="226"/>
      <c r="K342" s="226"/>
      <c r="L342" s="232"/>
      <c r="M342" s="233"/>
      <c r="N342" s="234"/>
      <c r="O342" s="234"/>
      <c r="P342" s="234"/>
      <c r="Q342" s="234"/>
      <c r="R342" s="234"/>
      <c r="S342" s="234"/>
      <c r="T342" s="235"/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T342" s="236" t="s">
        <v>148</v>
      </c>
      <c r="AU342" s="236" t="s">
        <v>83</v>
      </c>
      <c r="AV342" s="12" t="s">
        <v>85</v>
      </c>
      <c r="AW342" s="12" t="s">
        <v>32</v>
      </c>
      <c r="AX342" s="12" t="s">
        <v>75</v>
      </c>
      <c r="AY342" s="236" t="s">
        <v>141</v>
      </c>
    </row>
    <row r="343" s="13" customFormat="1">
      <c r="A343" s="13"/>
      <c r="B343" s="237"/>
      <c r="C343" s="238"/>
      <c r="D343" s="227" t="s">
        <v>148</v>
      </c>
      <c r="E343" s="239" t="s">
        <v>1</v>
      </c>
      <c r="F343" s="240" t="s">
        <v>150</v>
      </c>
      <c r="G343" s="238"/>
      <c r="H343" s="241">
        <v>8.3279999999999994</v>
      </c>
      <c r="I343" s="242"/>
      <c r="J343" s="238"/>
      <c r="K343" s="238"/>
      <c r="L343" s="243"/>
      <c r="M343" s="244"/>
      <c r="N343" s="245"/>
      <c r="O343" s="245"/>
      <c r="P343" s="245"/>
      <c r="Q343" s="245"/>
      <c r="R343" s="245"/>
      <c r="S343" s="245"/>
      <c r="T343" s="246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47" t="s">
        <v>148</v>
      </c>
      <c r="AU343" s="247" t="s">
        <v>83</v>
      </c>
      <c r="AV343" s="13" t="s">
        <v>146</v>
      </c>
      <c r="AW343" s="13" t="s">
        <v>32</v>
      </c>
      <c r="AX343" s="13" t="s">
        <v>83</v>
      </c>
      <c r="AY343" s="247" t="s">
        <v>141</v>
      </c>
    </row>
    <row r="344" s="2" customFormat="1" ht="16.5" customHeight="1">
      <c r="A344" s="38"/>
      <c r="B344" s="39"/>
      <c r="C344" s="211" t="s">
        <v>367</v>
      </c>
      <c r="D344" s="211" t="s">
        <v>142</v>
      </c>
      <c r="E344" s="212" t="s">
        <v>368</v>
      </c>
      <c r="F344" s="213" t="s">
        <v>369</v>
      </c>
      <c r="G344" s="214" t="s">
        <v>269</v>
      </c>
      <c r="H344" s="215">
        <v>0.495</v>
      </c>
      <c r="I344" s="216"/>
      <c r="J344" s="217">
        <f>ROUND(I344*H344,2)</f>
        <v>0</v>
      </c>
      <c r="K344" s="218"/>
      <c r="L344" s="44"/>
      <c r="M344" s="219" t="s">
        <v>1</v>
      </c>
      <c r="N344" s="220" t="s">
        <v>40</v>
      </c>
      <c r="O344" s="91"/>
      <c r="P344" s="221">
        <f>O344*H344</f>
        <v>0</v>
      </c>
      <c r="Q344" s="221">
        <v>0</v>
      </c>
      <c r="R344" s="221">
        <f>Q344*H344</f>
        <v>0</v>
      </c>
      <c r="S344" s="221">
        <v>0</v>
      </c>
      <c r="T344" s="222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3" t="s">
        <v>146</v>
      </c>
      <c r="AT344" s="223" t="s">
        <v>142</v>
      </c>
      <c r="AU344" s="223" t="s">
        <v>83</v>
      </c>
      <c r="AY344" s="17" t="s">
        <v>141</v>
      </c>
      <c r="BE344" s="224">
        <f>IF(N344="základní",J344,0)</f>
        <v>0</v>
      </c>
      <c r="BF344" s="224">
        <f>IF(N344="snížená",J344,0)</f>
        <v>0</v>
      </c>
      <c r="BG344" s="224">
        <f>IF(N344="zákl. přenesená",J344,0)</f>
        <v>0</v>
      </c>
      <c r="BH344" s="224">
        <f>IF(N344="sníž. přenesená",J344,0)</f>
        <v>0</v>
      </c>
      <c r="BI344" s="224">
        <f>IF(N344="nulová",J344,0)</f>
        <v>0</v>
      </c>
      <c r="BJ344" s="17" t="s">
        <v>83</v>
      </c>
      <c r="BK344" s="224">
        <f>ROUND(I344*H344,2)</f>
        <v>0</v>
      </c>
      <c r="BL344" s="17" t="s">
        <v>146</v>
      </c>
      <c r="BM344" s="223" t="s">
        <v>370</v>
      </c>
    </row>
    <row r="345" s="14" customFormat="1">
      <c r="A345" s="14"/>
      <c r="B345" s="248"/>
      <c r="C345" s="249"/>
      <c r="D345" s="227" t="s">
        <v>148</v>
      </c>
      <c r="E345" s="250" t="s">
        <v>1</v>
      </c>
      <c r="F345" s="251" t="s">
        <v>371</v>
      </c>
      <c r="G345" s="249"/>
      <c r="H345" s="250" t="s">
        <v>1</v>
      </c>
      <c r="I345" s="252"/>
      <c r="J345" s="249"/>
      <c r="K345" s="249"/>
      <c r="L345" s="253"/>
      <c r="M345" s="254"/>
      <c r="N345" s="255"/>
      <c r="O345" s="255"/>
      <c r="P345" s="255"/>
      <c r="Q345" s="255"/>
      <c r="R345" s="255"/>
      <c r="S345" s="255"/>
      <c r="T345" s="256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7" t="s">
        <v>148</v>
      </c>
      <c r="AU345" s="257" t="s">
        <v>83</v>
      </c>
      <c r="AV345" s="14" t="s">
        <v>83</v>
      </c>
      <c r="AW345" s="14" t="s">
        <v>32</v>
      </c>
      <c r="AX345" s="14" t="s">
        <v>75</v>
      </c>
      <c r="AY345" s="257" t="s">
        <v>141</v>
      </c>
    </row>
    <row r="346" s="12" customFormat="1">
      <c r="A346" s="12"/>
      <c r="B346" s="225"/>
      <c r="C346" s="226"/>
      <c r="D346" s="227" t="s">
        <v>148</v>
      </c>
      <c r="E346" s="228" t="s">
        <v>1</v>
      </c>
      <c r="F346" s="229" t="s">
        <v>372</v>
      </c>
      <c r="G346" s="226"/>
      <c r="H346" s="230">
        <v>0.29899999999999999</v>
      </c>
      <c r="I346" s="231"/>
      <c r="J346" s="226"/>
      <c r="K346" s="226"/>
      <c r="L346" s="232"/>
      <c r="M346" s="233"/>
      <c r="N346" s="234"/>
      <c r="O346" s="234"/>
      <c r="P346" s="234"/>
      <c r="Q346" s="234"/>
      <c r="R346" s="234"/>
      <c r="S346" s="234"/>
      <c r="T346" s="235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T346" s="236" t="s">
        <v>148</v>
      </c>
      <c r="AU346" s="236" t="s">
        <v>83</v>
      </c>
      <c r="AV346" s="12" t="s">
        <v>85</v>
      </c>
      <c r="AW346" s="12" t="s">
        <v>32</v>
      </c>
      <c r="AX346" s="12" t="s">
        <v>75</v>
      </c>
      <c r="AY346" s="236" t="s">
        <v>141</v>
      </c>
    </row>
    <row r="347" s="12" customFormat="1">
      <c r="A347" s="12"/>
      <c r="B347" s="225"/>
      <c r="C347" s="226"/>
      <c r="D347" s="227" t="s">
        <v>148</v>
      </c>
      <c r="E347" s="228" t="s">
        <v>1</v>
      </c>
      <c r="F347" s="229" t="s">
        <v>373</v>
      </c>
      <c r="G347" s="226"/>
      <c r="H347" s="230">
        <v>0.19600000000000001</v>
      </c>
      <c r="I347" s="231"/>
      <c r="J347" s="226"/>
      <c r="K347" s="226"/>
      <c r="L347" s="232"/>
      <c r="M347" s="233"/>
      <c r="N347" s="234"/>
      <c r="O347" s="234"/>
      <c r="P347" s="234"/>
      <c r="Q347" s="234"/>
      <c r="R347" s="234"/>
      <c r="S347" s="234"/>
      <c r="T347" s="235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T347" s="236" t="s">
        <v>148</v>
      </c>
      <c r="AU347" s="236" t="s">
        <v>83</v>
      </c>
      <c r="AV347" s="12" t="s">
        <v>85</v>
      </c>
      <c r="AW347" s="12" t="s">
        <v>32</v>
      </c>
      <c r="AX347" s="12" t="s">
        <v>75</v>
      </c>
      <c r="AY347" s="236" t="s">
        <v>141</v>
      </c>
    </row>
    <row r="348" s="13" customFormat="1">
      <c r="A348" s="13"/>
      <c r="B348" s="237"/>
      <c r="C348" s="238"/>
      <c r="D348" s="227" t="s">
        <v>148</v>
      </c>
      <c r="E348" s="239" t="s">
        <v>1</v>
      </c>
      <c r="F348" s="240" t="s">
        <v>150</v>
      </c>
      <c r="G348" s="238"/>
      <c r="H348" s="241">
        <v>0.495</v>
      </c>
      <c r="I348" s="242"/>
      <c r="J348" s="238"/>
      <c r="K348" s="238"/>
      <c r="L348" s="243"/>
      <c r="M348" s="244"/>
      <c r="N348" s="245"/>
      <c r="O348" s="245"/>
      <c r="P348" s="245"/>
      <c r="Q348" s="245"/>
      <c r="R348" s="245"/>
      <c r="S348" s="245"/>
      <c r="T348" s="246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7" t="s">
        <v>148</v>
      </c>
      <c r="AU348" s="247" t="s">
        <v>83</v>
      </c>
      <c r="AV348" s="13" t="s">
        <v>146</v>
      </c>
      <c r="AW348" s="13" t="s">
        <v>32</v>
      </c>
      <c r="AX348" s="13" t="s">
        <v>83</v>
      </c>
      <c r="AY348" s="247" t="s">
        <v>141</v>
      </c>
    </row>
    <row r="349" s="2" customFormat="1" ht="16.5" customHeight="1">
      <c r="A349" s="38"/>
      <c r="B349" s="39"/>
      <c r="C349" s="211" t="s">
        <v>374</v>
      </c>
      <c r="D349" s="211" t="s">
        <v>142</v>
      </c>
      <c r="E349" s="212" t="s">
        <v>375</v>
      </c>
      <c r="F349" s="213" t="s">
        <v>376</v>
      </c>
      <c r="G349" s="214" t="s">
        <v>145</v>
      </c>
      <c r="H349" s="215">
        <v>266.19999999999999</v>
      </c>
      <c r="I349" s="216"/>
      <c r="J349" s="217">
        <f>ROUND(I349*H349,2)</f>
        <v>0</v>
      </c>
      <c r="K349" s="218"/>
      <c r="L349" s="44"/>
      <c r="M349" s="219" t="s">
        <v>1</v>
      </c>
      <c r="N349" s="220" t="s">
        <v>40</v>
      </c>
      <c r="O349" s="91"/>
      <c r="P349" s="221">
        <f>O349*H349</f>
        <v>0</v>
      </c>
      <c r="Q349" s="221">
        <v>0</v>
      </c>
      <c r="R349" s="221">
        <f>Q349*H349</f>
        <v>0</v>
      </c>
      <c r="S349" s="221">
        <v>0</v>
      </c>
      <c r="T349" s="22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3" t="s">
        <v>146</v>
      </c>
      <c r="AT349" s="223" t="s">
        <v>142</v>
      </c>
      <c r="AU349" s="223" t="s">
        <v>83</v>
      </c>
      <c r="AY349" s="17" t="s">
        <v>141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7" t="s">
        <v>83</v>
      </c>
      <c r="BK349" s="224">
        <f>ROUND(I349*H349,2)</f>
        <v>0</v>
      </c>
      <c r="BL349" s="17" t="s">
        <v>146</v>
      </c>
      <c r="BM349" s="223" t="s">
        <v>377</v>
      </c>
    </row>
    <row r="350" s="14" customFormat="1">
      <c r="A350" s="14"/>
      <c r="B350" s="248"/>
      <c r="C350" s="249"/>
      <c r="D350" s="227" t="s">
        <v>148</v>
      </c>
      <c r="E350" s="250" t="s">
        <v>1</v>
      </c>
      <c r="F350" s="251" t="s">
        <v>378</v>
      </c>
      <c r="G350" s="249"/>
      <c r="H350" s="250" t="s">
        <v>1</v>
      </c>
      <c r="I350" s="252"/>
      <c r="J350" s="249"/>
      <c r="K350" s="249"/>
      <c r="L350" s="253"/>
      <c r="M350" s="254"/>
      <c r="N350" s="255"/>
      <c r="O350" s="255"/>
      <c r="P350" s="255"/>
      <c r="Q350" s="255"/>
      <c r="R350" s="255"/>
      <c r="S350" s="255"/>
      <c r="T350" s="256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7" t="s">
        <v>148</v>
      </c>
      <c r="AU350" s="257" t="s">
        <v>83</v>
      </c>
      <c r="AV350" s="14" t="s">
        <v>83</v>
      </c>
      <c r="AW350" s="14" t="s">
        <v>32</v>
      </c>
      <c r="AX350" s="14" t="s">
        <v>75</v>
      </c>
      <c r="AY350" s="257" t="s">
        <v>141</v>
      </c>
    </row>
    <row r="351" s="12" customFormat="1">
      <c r="A351" s="12"/>
      <c r="B351" s="225"/>
      <c r="C351" s="226"/>
      <c r="D351" s="227" t="s">
        <v>148</v>
      </c>
      <c r="E351" s="228" t="s">
        <v>1</v>
      </c>
      <c r="F351" s="229" t="s">
        <v>379</v>
      </c>
      <c r="G351" s="226"/>
      <c r="H351" s="230">
        <v>266.19999999999999</v>
      </c>
      <c r="I351" s="231"/>
      <c r="J351" s="226"/>
      <c r="K351" s="226"/>
      <c r="L351" s="232"/>
      <c r="M351" s="233"/>
      <c r="N351" s="234"/>
      <c r="O351" s="234"/>
      <c r="P351" s="234"/>
      <c r="Q351" s="234"/>
      <c r="R351" s="234"/>
      <c r="S351" s="234"/>
      <c r="T351" s="235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236" t="s">
        <v>148</v>
      </c>
      <c r="AU351" s="236" t="s">
        <v>83</v>
      </c>
      <c r="AV351" s="12" t="s">
        <v>85</v>
      </c>
      <c r="AW351" s="12" t="s">
        <v>32</v>
      </c>
      <c r="AX351" s="12" t="s">
        <v>75</v>
      </c>
      <c r="AY351" s="236" t="s">
        <v>141</v>
      </c>
    </row>
    <row r="352" s="13" customFormat="1">
      <c r="A352" s="13"/>
      <c r="B352" s="237"/>
      <c r="C352" s="238"/>
      <c r="D352" s="227" t="s">
        <v>148</v>
      </c>
      <c r="E352" s="239" t="s">
        <v>1</v>
      </c>
      <c r="F352" s="240" t="s">
        <v>150</v>
      </c>
      <c r="G352" s="238"/>
      <c r="H352" s="241">
        <v>266.19999999999999</v>
      </c>
      <c r="I352" s="242"/>
      <c r="J352" s="238"/>
      <c r="K352" s="238"/>
      <c r="L352" s="243"/>
      <c r="M352" s="244"/>
      <c r="N352" s="245"/>
      <c r="O352" s="245"/>
      <c r="P352" s="245"/>
      <c r="Q352" s="245"/>
      <c r="R352" s="245"/>
      <c r="S352" s="245"/>
      <c r="T352" s="246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7" t="s">
        <v>148</v>
      </c>
      <c r="AU352" s="247" t="s">
        <v>83</v>
      </c>
      <c r="AV352" s="13" t="s">
        <v>146</v>
      </c>
      <c r="AW352" s="13" t="s">
        <v>32</v>
      </c>
      <c r="AX352" s="13" t="s">
        <v>83</v>
      </c>
      <c r="AY352" s="247" t="s">
        <v>141</v>
      </c>
    </row>
    <row r="353" s="2" customFormat="1" ht="16.5" customHeight="1">
      <c r="A353" s="38"/>
      <c r="B353" s="39"/>
      <c r="C353" s="211" t="s">
        <v>139</v>
      </c>
      <c r="D353" s="211" t="s">
        <v>142</v>
      </c>
      <c r="E353" s="212" t="s">
        <v>380</v>
      </c>
      <c r="F353" s="213" t="s">
        <v>381</v>
      </c>
      <c r="G353" s="214" t="s">
        <v>145</v>
      </c>
      <c r="H353" s="215">
        <v>300.39999999999998</v>
      </c>
      <c r="I353" s="216"/>
      <c r="J353" s="217">
        <f>ROUND(I353*H353,2)</f>
        <v>0</v>
      </c>
      <c r="K353" s="218"/>
      <c r="L353" s="44"/>
      <c r="M353" s="219" t="s">
        <v>1</v>
      </c>
      <c r="N353" s="220" t="s">
        <v>40</v>
      </c>
      <c r="O353" s="91"/>
      <c r="P353" s="221">
        <f>O353*H353</f>
        <v>0</v>
      </c>
      <c r="Q353" s="221">
        <v>0</v>
      </c>
      <c r="R353" s="221">
        <f>Q353*H353</f>
        <v>0</v>
      </c>
      <c r="S353" s="221">
        <v>0</v>
      </c>
      <c r="T353" s="22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3" t="s">
        <v>146</v>
      </c>
      <c r="AT353" s="223" t="s">
        <v>142</v>
      </c>
      <c r="AU353" s="223" t="s">
        <v>83</v>
      </c>
      <c r="AY353" s="17" t="s">
        <v>141</v>
      </c>
      <c r="BE353" s="224">
        <f>IF(N353="základní",J353,0)</f>
        <v>0</v>
      </c>
      <c r="BF353" s="224">
        <f>IF(N353="snížená",J353,0)</f>
        <v>0</v>
      </c>
      <c r="BG353" s="224">
        <f>IF(N353="zákl. přenesená",J353,0)</f>
        <v>0</v>
      </c>
      <c r="BH353" s="224">
        <f>IF(N353="sníž. přenesená",J353,0)</f>
        <v>0</v>
      </c>
      <c r="BI353" s="224">
        <f>IF(N353="nulová",J353,0)</f>
        <v>0</v>
      </c>
      <c r="BJ353" s="17" t="s">
        <v>83</v>
      </c>
      <c r="BK353" s="224">
        <f>ROUND(I353*H353,2)</f>
        <v>0</v>
      </c>
      <c r="BL353" s="17" t="s">
        <v>146</v>
      </c>
      <c r="BM353" s="223" t="s">
        <v>382</v>
      </c>
    </row>
    <row r="354" s="12" customFormat="1">
      <c r="A354" s="12"/>
      <c r="B354" s="225"/>
      <c r="C354" s="226"/>
      <c r="D354" s="227" t="s">
        <v>148</v>
      </c>
      <c r="E354" s="228" t="s">
        <v>1</v>
      </c>
      <c r="F354" s="229" t="s">
        <v>383</v>
      </c>
      <c r="G354" s="226"/>
      <c r="H354" s="230">
        <v>34.200000000000003</v>
      </c>
      <c r="I354" s="231"/>
      <c r="J354" s="226"/>
      <c r="K354" s="226"/>
      <c r="L354" s="232"/>
      <c r="M354" s="233"/>
      <c r="N354" s="234"/>
      <c r="O354" s="234"/>
      <c r="P354" s="234"/>
      <c r="Q354" s="234"/>
      <c r="R354" s="234"/>
      <c r="S354" s="234"/>
      <c r="T354" s="235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36" t="s">
        <v>148</v>
      </c>
      <c r="AU354" s="236" t="s">
        <v>83</v>
      </c>
      <c r="AV354" s="12" t="s">
        <v>85</v>
      </c>
      <c r="AW354" s="12" t="s">
        <v>32</v>
      </c>
      <c r="AX354" s="12" t="s">
        <v>75</v>
      </c>
      <c r="AY354" s="236" t="s">
        <v>141</v>
      </c>
    </row>
    <row r="355" s="12" customFormat="1">
      <c r="A355" s="12"/>
      <c r="B355" s="225"/>
      <c r="C355" s="226"/>
      <c r="D355" s="227" t="s">
        <v>148</v>
      </c>
      <c r="E355" s="228" t="s">
        <v>1</v>
      </c>
      <c r="F355" s="229" t="s">
        <v>379</v>
      </c>
      <c r="G355" s="226"/>
      <c r="H355" s="230">
        <v>266.19999999999999</v>
      </c>
      <c r="I355" s="231"/>
      <c r="J355" s="226"/>
      <c r="K355" s="226"/>
      <c r="L355" s="232"/>
      <c r="M355" s="233"/>
      <c r="N355" s="234"/>
      <c r="O355" s="234"/>
      <c r="P355" s="234"/>
      <c r="Q355" s="234"/>
      <c r="R355" s="234"/>
      <c r="S355" s="234"/>
      <c r="T355" s="235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T355" s="236" t="s">
        <v>148</v>
      </c>
      <c r="AU355" s="236" t="s">
        <v>83</v>
      </c>
      <c r="AV355" s="12" t="s">
        <v>85</v>
      </c>
      <c r="AW355" s="12" t="s">
        <v>32</v>
      </c>
      <c r="AX355" s="12" t="s">
        <v>75</v>
      </c>
      <c r="AY355" s="236" t="s">
        <v>141</v>
      </c>
    </row>
    <row r="356" s="13" customFormat="1">
      <c r="A356" s="13"/>
      <c r="B356" s="237"/>
      <c r="C356" s="238"/>
      <c r="D356" s="227" t="s">
        <v>148</v>
      </c>
      <c r="E356" s="239" t="s">
        <v>1</v>
      </c>
      <c r="F356" s="240" t="s">
        <v>150</v>
      </c>
      <c r="G356" s="238"/>
      <c r="H356" s="241">
        <v>300.39999999999998</v>
      </c>
      <c r="I356" s="242"/>
      <c r="J356" s="238"/>
      <c r="K356" s="238"/>
      <c r="L356" s="243"/>
      <c r="M356" s="244"/>
      <c r="N356" s="245"/>
      <c r="O356" s="245"/>
      <c r="P356" s="245"/>
      <c r="Q356" s="245"/>
      <c r="R356" s="245"/>
      <c r="S356" s="245"/>
      <c r="T356" s="246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7" t="s">
        <v>148</v>
      </c>
      <c r="AU356" s="247" t="s">
        <v>83</v>
      </c>
      <c r="AV356" s="13" t="s">
        <v>146</v>
      </c>
      <c r="AW356" s="13" t="s">
        <v>32</v>
      </c>
      <c r="AX356" s="13" t="s">
        <v>83</v>
      </c>
      <c r="AY356" s="247" t="s">
        <v>141</v>
      </c>
    </row>
    <row r="357" s="11" customFormat="1" ht="25.92" customHeight="1">
      <c r="A357" s="11"/>
      <c r="B357" s="197"/>
      <c r="C357" s="198"/>
      <c r="D357" s="199" t="s">
        <v>74</v>
      </c>
      <c r="E357" s="200" t="s">
        <v>384</v>
      </c>
      <c r="F357" s="200" t="s">
        <v>385</v>
      </c>
      <c r="G357" s="198"/>
      <c r="H357" s="198"/>
      <c r="I357" s="201"/>
      <c r="J357" s="202">
        <f>BK357</f>
        <v>0</v>
      </c>
      <c r="K357" s="198"/>
      <c r="L357" s="203"/>
      <c r="M357" s="204"/>
      <c r="N357" s="205"/>
      <c r="O357" s="205"/>
      <c r="P357" s="206">
        <f>SUM(P358:P383)</f>
        <v>0</v>
      </c>
      <c r="Q357" s="205"/>
      <c r="R357" s="206">
        <f>SUM(R358:R383)</f>
        <v>0</v>
      </c>
      <c r="S357" s="205"/>
      <c r="T357" s="207">
        <f>SUM(T358:T383)</f>
        <v>0</v>
      </c>
      <c r="U357" s="11"/>
      <c r="V357" s="11"/>
      <c r="W357" s="11"/>
      <c r="X357" s="11"/>
      <c r="Y357" s="11"/>
      <c r="Z357" s="11"/>
      <c r="AA357" s="11"/>
      <c r="AB357" s="11"/>
      <c r="AC357" s="11"/>
      <c r="AD357" s="11"/>
      <c r="AE357" s="11"/>
      <c r="AR357" s="208" t="s">
        <v>83</v>
      </c>
      <c r="AT357" s="209" t="s">
        <v>74</v>
      </c>
      <c r="AU357" s="209" t="s">
        <v>75</v>
      </c>
      <c r="AY357" s="208" t="s">
        <v>141</v>
      </c>
      <c r="BK357" s="210">
        <f>SUM(BK358:BK383)</f>
        <v>0</v>
      </c>
    </row>
    <row r="358" s="2" customFormat="1" ht="21.75" customHeight="1">
      <c r="A358" s="38"/>
      <c r="B358" s="39"/>
      <c r="C358" s="211" t="s">
        <v>386</v>
      </c>
      <c r="D358" s="211" t="s">
        <v>142</v>
      </c>
      <c r="E358" s="212" t="s">
        <v>387</v>
      </c>
      <c r="F358" s="213" t="s">
        <v>388</v>
      </c>
      <c r="G358" s="214" t="s">
        <v>153</v>
      </c>
      <c r="H358" s="215">
        <v>8</v>
      </c>
      <c r="I358" s="216"/>
      <c r="J358" s="217">
        <f>ROUND(I358*H358,2)</f>
        <v>0</v>
      </c>
      <c r="K358" s="218"/>
      <c r="L358" s="44"/>
      <c r="M358" s="219" t="s">
        <v>1</v>
      </c>
      <c r="N358" s="220" t="s">
        <v>40</v>
      </c>
      <c r="O358" s="91"/>
      <c r="P358" s="221">
        <f>O358*H358</f>
        <v>0</v>
      </c>
      <c r="Q358" s="221">
        <v>0</v>
      </c>
      <c r="R358" s="221">
        <f>Q358*H358</f>
        <v>0</v>
      </c>
      <c r="S358" s="221">
        <v>0</v>
      </c>
      <c r="T358" s="222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3" t="s">
        <v>146</v>
      </c>
      <c r="AT358" s="223" t="s">
        <v>142</v>
      </c>
      <c r="AU358" s="223" t="s">
        <v>83</v>
      </c>
      <c r="AY358" s="17" t="s">
        <v>141</v>
      </c>
      <c r="BE358" s="224">
        <f>IF(N358="základní",J358,0)</f>
        <v>0</v>
      </c>
      <c r="BF358" s="224">
        <f>IF(N358="snížená",J358,0)</f>
        <v>0</v>
      </c>
      <c r="BG358" s="224">
        <f>IF(N358="zákl. přenesená",J358,0)</f>
        <v>0</v>
      </c>
      <c r="BH358" s="224">
        <f>IF(N358="sníž. přenesená",J358,0)</f>
        <v>0</v>
      </c>
      <c r="BI358" s="224">
        <f>IF(N358="nulová",J358,0)</f>
        <v>0</v>
      </c>
      <c r="BJ358" s="17" t="s">
        <v>83</v>
      </c>
      <c r="BK358" s="224">
        <f>ROUND(I358*H358,2)</f>
        <v>0</v>
      </c>
      <c r="BL358" s="17" t="s">
        <v>146</v>
      </c>
      <c r="BM358" s="223" t="s">
        <v>389</v>
      </c>
    </row>
    <row r="359" s="14" customFormat="1">
      <c r="A359" s="14"/>
      <c r="B359" s="248"/>
      <c r="C359" s="249"/>
      <c r="D359" s="227" t="s">
        <v>148</v>
      </c>
      <c r="E359" s="250" t="s">
        <v>1</v>
      </c>
      <c r="F359" s="251" t="s">
        <v>390</v>
      </c>
      <c r="G359" s="249"/>
      <c r="H359" s="250" t="s">
        <v>1</v>
      </c>
      <c r="I359" s="252"/>
      <c r="J359" s="249"/>
      <c r="K359" s="249"/>
      <c r="L359" s="253"/>
      <c r="M359" s="254"/>
      <c r="N359" s="255"/>
      <c r="O359" s="255"/>
      <c r="P359" s="255"/>
      <c r="Q359" s="255"/>
      <c r="R359" s="255"/>
      <c r="S359" s="255"/>
      <c r="T359" s="256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7" t="s">
        <v>148</v>
      </c>
      <c r="AU359" s="257" t="s">
        <v>83</v>
      </c>
      <c r="AV359" s="14" t="s">
        <v>83</v>
      </c>
      <c r="AW359" s="14" t="s">
        <v>32</v>
      </c>
      <c r="AX359" s="14" t="s">
        <v>75</v>
      </c>
      <c r="AY359" s="257" t="s">
        <v>141</v>
      </c>
    </row>
    <row r="360" s="12" customFormat="1">
      <c r="A360" s="12"/>
      <c r="B360" s="225"/>
      <c r="C360" s="226"/>
      <c r="D360" s="227" t="s">
        <v>148</v>
      </c>
      <c r="E360" s="228" t="s">
        <v>1</v>
      </c>
      <c r="F360" s="229" t="s">
        <v>146</v>
      </c>
      <c r="G360" s="226"/>
      <c r="H360" s="230">
        <v>4</v>
      </c>
      <c r="I360" s="231"/>
      <c r="J360" s="226"/>
      <c r="K360" s="226"/>
      <c r="L360" s="232"/>
      <c r="M360" s="233"/>
      <c r="N360" s="234"/>
      <c r="O360" s="234"/>
      <c r="P360" s="234"/>
      <c r="Q360" s="234"/>
      <c r="R360" s="234"/>
      <c r="S360" s="234"/>
      <c r="T360" s="235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36" t="s">
        <v>148</v>
      </c>
      <c r="AU360" s="236" t="s">
        <v>83</v>
      </c>
      <c r="AV360" s="12" t="s">
        <v>85</v>
      </c>
      <c r="AW360" s="12" t="s">
        <v>32</v>
      </c>
      <c r="AX360" s="12" t="s">
        <v>75</v>
      </c>
      <c r="AY360" s="236" t="s">
        <v>141</v>
      </c>
    </row>
    <row r="361" s="12" customFormat="1">
      <c r="A361" s="12"/>
      <c r="B361" s="225"/>
      <c r="C361" s="226"/>
      <c r="D361" s="227" t="s">
        <v>148</v>
      </c>
      <c r="E361" s="228" t="s">
        <v>1</v>
      </c>
      <c r="F361" s="229" t="s">
        <v>85</v>
      </c>
      <c r="G361" s="226"/>
      <c r="H361" s="230">
        <v>2</v>
      </c>
      <c r="I361" s="231"/>
      <c r="J361" s="226"/>
      <c r="K361" s="226"/>
      <c r="L361" s="232"/>
      <c r="M361" s="233"/>
      <c r="N361" s="234"/>
      <c r="O361" s="234"/>
      <c r="P361" s="234"/>
      <c r="Q361" s="234"/>
      <c r="R361" s="234"/>
      <c r="S361" s="234"/>
      <c r="T361" s="235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T361" s="236" t="s">
        <v>148</v>
      </c>
      <c r="AU361" s="236" t="s">
        <v>83</v>
      </c>
      <c r="AV361" s="12" t="s">
        <v>85</v>
      </c>
      <c r="AW361" s="12" t="s">
        <v>32</v>
      </c>
      <c r="AX361" s="12" t="s">
        <v>75</v>
      </c>
      <c r="AY361" s="236" t="s">
        <v>141</v>
      </c>
    </row>
    <row r="362" s="12" customFormat="1">
      <c r="A362" s="12"/>
      <c r="B362" s="225"/>
      <c r="C362" s="226"/>
      <c r="D362" s="227" t="s">
        <v>148</v>
      </c>
      <c r="E362" s="228" t="s">
        <v>1</v>
      </c>
      <c r="F362" s="229" t="s">
        <v>85</v>
      </c>
      <c r="G362" s="226"/>
      <c r="H362" s="230">
        <v>2</v>
      </c>
      <c r="I362" s="231"/>
      <c r="J362" s="226"/>
      <c r="K362" s="226"/>
      <c r="L362" s="232"/>
      <c r="M362" s="233"/>
      <c r="N362" s="234"/>
      <c r="O362" s="234"/>
      <c r="P362" s="234"/>
      <c r="Q362" s="234"/>
      <c r="R362" s="234"/>
      <c r="S362" s="234"/>
      <c r="T362" s="235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T362" s="236" t="s">
        <v>148</v>
      </c>
      <c r="AU362" s="236" t="s">
        <v>83</v>
      </c>
      <c r="AV362" s="12" t="s">
        <v>85</v>
      </c>
      <c r="AW362" s="12" t="s">
        <v>32</v>
      </c>
      <c r="AX362" s="12" t="s">
        <v>75</v>
      </c>
      <c r="AY362" s="236" t="s">
        <v>141</v>
      </c>
    </row>
    <row r="363" s="13" customFormat="1">
      <c r="A363" s="13"/>
      <c r="B363" s="237"/>
      <c r="C363" s="238"/>
      <c r="D363" s="227" t="s">
        <v>148</v>
      </c>
      <c r="E363" s="239" t="s">
        <v>1</v>
      </c>
      <c r="F363" s="240" t="s">
        <v>150</v>
      </c>
      <c r="G363" s="238"/>
      <c r="H363" s="241">
        <v>8</v>
      </c>
      <c r="I363" s="242"/>
      <c r="J363" s="238"/>
      <c r="K363" s="238"/>
      <c r="L363" s="243"/>
      <c r="M363" s="244"/>
      <c r="N363" s="245"/>
      <c r="O363" s="245"/>
      <c r="P363" s="245"/>
      <c r="Q363" s="245"/>
      <c r="R363" s="245"/>
      <c r="S363" s="245"/>
      <c r="T363" s="246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47" t="s">
        <v>148</v>
      </c>
      <c r="AU363" s="247" t="s">
        <v>83</v>
      </c>
      <c r="AV363" s="13" t="s">
        <v>146</v>
      </c>
      <c r="AW363" s="13" t="s">
        <v>32</v>
      </c>
      <c r="AX363" s="13" t="s">
        <v>83</v>
      </c>
      <c r="AY363" s="247" t="s">
        <v>141</v>
      </c>
    </row>
    <row r="364" s="2" customFormat="1" ht="21.75" customHeight="1">
      <c r="A364" s="38"/>
      <c r="B364" s="39"/>
      <c r="C364" s="211" t="s">
        <v>391</v>
      </c>
      <c r="D364" s="211" t="s">
        <v>142</v>
      </c>
      <c r="E364" s="212" t="s">
        <v>392</v>
      </c>
      <c r="F364" s="213" t="s">
        <v>388</v>
      </c>
      <c r="G364" s="214" t="s">
        <v>153</v>
      </c>
      <c r="H364" s="215">
        <v>5</v>
      </c>
      <c r="I364" s="216"/>
      <c r="J364" s="217">
        <f>ROUND(I364*H364,2)</f>
        <v>0</v>
      </c>
      <c r="K364" s="218"/>
      <c r="L364" s="44"/>
      <c r="M364" s="219" t="s">
        <v>1</v>
      </c>
      <c r="N364" s="220" t="s">
        <v>40</v>
      </c>
      <c r="O364" s="91"/>
      <c r="P364" s="221">
        <f>O364*H364</f>
        <v>0</v>
      </c>
      <c r="Q364" s="221">
        <v>0</v>
      </c>
      <c r="R364" s="221">
        <f>Q364*H364</f>
        <v>0</v>
      </c>
      <c r="S364" s="221">
        <v>0</v>
      </c>
      <c r="T364" s="222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3" t="s">
        <v>146</v>
      </c>
      <c r="AT364" s="223" t="s">
        <v>142</v>
      </c>
      <c r="AU364" s="223" t="s">
        <v>83</v>
      </c>
      <c r="AY364" s="17" t="s">
        <v>141</v>
      </c>
      <c r="BE364" s="224">
        <f>IF(N364="základní",J364,0)</f>
        <v>0</v>
      </c>
      <c r="BF364" s="224">
        <f>IF(N364="snížená",J364,0)</f>
        <v>0</v>
      </c>
      <c r="BG364" s="224">
        <f>IF(N364="zákl. přenesená",J364,0)</f>
        <v>0</v>
      </c>
      <c r="BH364" s="224">
        <f>IF(N364="sníž. přenesená",J364,0)</f>
        <v>0</v>
      </c>
      <c r="BI364" s="224">
        <f>IF(N364="nulová",J364,0)</f>
        <v>0</v>
      </c>
      <c r="BJ364" s="17" t="s">
        <v>83</v>
      </c>
      <c r="BK364" s="224">
        <f>ROUND(I364*H364,2)</f>
        <v>0</v>
      </c>
      <c r="BL364" s="17" t="s">
        <v>146</v>
      </c>
      <c r="BM364" s="223" t="s">
        <v>393</v>
      </c>
    </row>
    <row r="365" s="14" customFormat="1">
      <c r="A365" s="14"/>
      <c r="B365" s="248"/>
      <c r="C365" s="249"/>
      <c r="D365" s="227" t="s">
        <v>148</v>
      </c>
      <c r="E365" s="250" t="s">
        <v>1</v>
      </c>
      <c r="F365" s="251" t="s">
        <v>394</v>
      </c>
      <c r="G365" s="249"/>
      <c r="H365" s="250" t="s">
        <v>1</v>
      </c>
      <c r="I365" s="252"/>
      <c r="J365" s="249"/>
      <c r="K365" s="249"/>
      <c r="L365" s="253"/>
      <c r="M365" s="254"/>
      <c r="N365" s="255"/>
      <c r="O365" s="255"/>
      <c r="P365" s="255"/>
      <c r="Q365" s="255"/>
      <c r="R365" s="255"/>
      <c r="S365" s="255"/>
      <c r="T365" s="256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7" t="s">
        <v>148</v>
      </c>
      <c r="AU365" s="257" t="s">
        <v>83</v>
      </c>
      <c r="AV365" s="14" t="s">
        <v>83</v>
      </c>
      <c r="AW365" s="14" t="s">
        <v>32</v>
      </c>
      <c r="AX365" s="14" t="s">
        <v>75</v>
      </c>
      <c r="AY365" s="257" t="s">
        <v>141</v>
      </c>
    </row>
    <row r="366" s="12" customFormat="1">
      <c r="A366" s="12"/>
      <c r="B366" s="225"/>
      <c r="C366" s="226"/>
      <c r="D366" s="227" t="s">
        <v>148</v>
      </c>
      <c r="E366" s="228" t="s">
        <v>1</v>
      </c>
      <c r="F366" s="229" t="s">
        <v>85</v>
      </c>
      <c r="G366" s="226"/>
      <c r="H366" s="230">
        <v>2</v>
      </c>
      <c r="I366" s="231"/>
      <c r="J366" s="226"/>
      <c r="K366" s="226"/>
      <c r="L366" s="232"/>
      <c r="M366" s="233"/>
      <c r="N366" s="234"/>
      <c r="O366" s="234"/>
      <c r="P366" s="234"/>
      <c r="Q366" s="234"/>
      <c r="R366" s="234"/>
      <c r="S366" s="234"/>
      <c r="T366" s="235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T366" s="236" t="s">
        <v>148</v>
      </c>
      <c r="AU366" s="236" t="s">
        <v>83</v>
      </c>
      <c r="AV366" s="12" t="s">
        <v>85</v>
      </c>
      <c r="AW366" s="12" t="s">
        <v>32</v>
      </c>
      <c r="AX366" s="12" t="s">
        <v>75</v>
      </c>
      <c r="AY366" s="236" t="s">
        <v>141</v>
      </c>
    </row>
    <row r="367" s="12" customFormat="1">
      <c r="A367" s="12"/>
      <c r="B367" s="225"/>
      <c r="C367" s="226"/>
      <c r="D367" s="227" t="s">
        <v>148</v>
      </c>
      <c r="E367" s="228" t="s">
        <v>1</v>
      </c>
      <c r="F367" s="229" t="s">
        <v>85</v>
      </c>
      <c r="G367" s="226"/>
      <c r="H367" s="230">
        <v>2</v>
      </c>
      <c r="I367" s="231"/>
      <c r="J367" s="226"/>
      <c r="K367" s="226"/>
      <c r="L367" s="232"/>
      <c r="M367" s="233"/>
      <c r="N367" s="234"/>
      <c r="O367" s="234"/>
      <c r="P367" s="234"/>
      <c r="Q367" s="234"/>
      <c r="R367" s="234"/>
      <c r="S367" s="234"/>
      <c r="T367" s="235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236" t="s">
        <v>148</v>
      </c>
      <c r="AU367" s="236" t="s">
        <v>83</v>
      </c>
      <c r="AV367" s="12" t="s">
        <v>85</v>
      </c>
      <c r="AW367" s="12" t="s">
        <v>32</v>
      </c>
      <c r="AX367" s="12" t="s">
        <v>75</v>
      </c>
      <c r="AY367" s="236" t="s">
        <v>141</v>
      </c>
    </row>
    <row r="368" s="12" customFormat="1">
      <c r="A368" s="12"/>
      <c r="B368" s="225"/>
      <c r="C368" s="226"/>
      <c r="D368" s="227" t="s">
        <v>148</v>
      </c>
      <c r="E368" s="228" t="s">
        <v>1</v>
      </c>
      <c r="F368" s="229" t="s">
        <v>83</v>
      </c>
      <c r="G368" s="226"/>
      <c r="H368" s="230">
        <v>1</v>
      </c>
      <c r="I368" s="231"/>
      <c r="J368" s="226"/>
      <c r="K368" s="226"/>
      <c r="L368" s="232"/>
      <c r="M368" s="233"/>
      <c r="N368" s="234"/>
      <c r="O368" s="234"/>
      <c r="P368" s="234"/>
      <c r="Q368" s="234"/>
      <c r="R368" s="234"/>
      <c r="S368" s="234"/>
      <c r="T368" s="235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T368" s="236" t="s">
        <v>148</v>
      </c>
      <c r="AU368" s="236" t="s">
        <v>83</v>
      </c>
      <c r="AV368" s="12" t="s">
        <v>85</v>
      </c>
      <c r="AW368" s="12" t="s">
        <v>32</v>
      </c>
      <c r="AX368" s="12" t="s">
        <v>75</v>
      </c>
      <c r="AY368" s="236" t="s">
        <v>141</v>
      </c>
    </row>
    <row r="369" s="13" customFormat="1">
      <c r="A369" s="13"/>
      <c r="B369" s="237"/>
      <c r="C369" s="238"/>
      <c r="D369" s="227" t="s">
        <v>148</v>
      </c>
      <c r="E369" s="239" t="s">
        <v>1</v>
      </c>
      <c r="F369" s="240" t="s">
        <v>150</v>
      </c>
      <c r="G369" s="238"/>
      <c r="H369" s="241">
        <v>5</v>
      </c>
      <c r="I369" s="242"/>
      <c r="J369" s="238"/>
      <c r="K369" s="238"/>
      <c r="L369" s="243"/>
      <c r="M369" s="244"/>
      <c r="N369" s="245"/>
      <c r="O369" s="245"/>
      <c r="P369" s="245"/>
      <c r="Q369" s="245"/>
      <c r="R369" s="245"/>
      <c r="S369" s="245"/>
      <c r="T369" s="246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47" t="s">
        <v>148</v>
      </c>
      <c r="AU369" s="247" t="s">
        <v>83</v>
      </c>
      <c r="AV369" s="13" t="s">
        <v>146</v>
      </c>
      <c r="AW369" s="13" t="s">
        <v>32</v>
      </c>
      <c r="AX369" s="13" t="s">
        <v>83</v>
      </c>
      <c r="AY369" s="247" t="s">
        <v>141</v>
      </c>
    </row>
    <row r="370" s="2" customFormat="1" ht="21.75" customHeight="1">
      <c r="A370" s="38"/>
      <c r="B370" s="39"/>
      <c r="C370" s="211" t="s">
        <v>395</v>
      </c>
      <c r="D370" s="211" t="s">
        <v>142</v>
      </c>
      <c r="E370" s="212" t="s">
        <v>396</v>
      </c>
      <c r="F370" s="213" t="s">
        <v>388</v>
      </c>
      <c r="G370" s="214" t="s">
        <v>153</v>
      </c>
      <c r="H370" s="215">
        <v>7</v>
      </c>
      <c r="I370" s="216"/>
      <c r="J370" s="217">
        <f>ROUND(I370*H370,2)</f>
        <v>0</v>
      </c>
      <c r="K370" s="218"/>
      <c r="L370" s="44"/>
      <c r="M370" s="219" t="s">
        <v>1</v>
      </c>
      <c r="N370" s="220" t="s">
        <v>40</v>
      </c>
      <c r="O370" s="91"/>
      <c r="P370" s="221">
        <f>O370*H370</f>
        <v>0</v>
      </c>
      <c r="Q370" s="221">
        <v>0</v>
      </c>
      <c r="R370" s="221">
        <f>Q370*H370</f>
        <v>0</v>
      </c>
      <c r="S370" s="221">
        <v>0</v>
      </c>
      <c r="T370" s="222">
        <f>S370*H370</f>
        <v>0</v>
      </c>
      <c r="U370" s="38"/>
      <c r="V370" s="38"/>
      <c r="W370" s="38"/>
      <c r="X370" s="38"/>
      <c r="Y370" s="38"/>
      <c r="Z370" s="38"/>
      <c r="AA370" s="38"/>
      <c r="AB370" s="38"/>
      <c r="AC370" s="38"/>
      <c r="AD370" s="38"/>
      <c r="AE370" s="38"/>
      <c r="AR370" s="223" t="s">
        <v>146</v>
      </c>
      <c r="AT370" s="223" t="s">
        <v>142</v>
      </c>
      <c r="AU370" s="223" t="s">
        <v>83</v>
      </c>
      <c r="AY370" s="17" t="s">
        <v>141</v>
      </c>
      <c r="BE370" s="224">
        <f>IF(N370="základní",J370,0)</f>
        <v>0</v>
      </c>
      <c r="BF370" s="224">
        <f>IF(N370="snížená",J370,0)</f>
        <v>0</v>
      </c>
      <c r="BG370" s="224">
        <f>IF(N370="zákl. přenesená",J370,0)</f>
        <v>0</v>
      </c>
      <c r="BH370" s="224">
        <f>IF(N370="sníž. přenesená",J370,0)</f>
        <v>0</v>
      </c>
      <c r="BI370" s="224">
        <f>IF(N370="nulová",J370,0)</f>
        <v>0</v>
      </c>
      <c r="BJ370" s="17" t="s">
        <v>83</v>
      </c>
      <c r="BK370" s="224">
        <f>ROUND(I370*H370,2)</f>
        <v>0</v>
      </c>
      <c r="BL370" s="17" t="s">
        <v>146</v>
      </c>
      <c r="BM370" s="223" t="s">
        <v>397</v>
      </c>
    </row>
    <row r="371" s="14" customFormat="1">
      <c r="A371" s="14"/>
      <c r="B371" s="248"/>
      <c r="C371" s="249"/>
      <c r="D371" s="227" t="s">
        <v>148</v>
      </c>
      <c r="E371" s="250" t="s">
        <v>1</v>
      </c>
      <c r="F371" s="251" t="s">
        <v>398</v>
      </c>
      <c r="G371" s="249"/>
      <c r="H371" s="250" t="s">
        <v>1</v>
      </c>
      <c r="I371" s="252"/>
      <c r="J371" s="249"/>
      <c r="K371" s="249"/>
      <c r="L371" s="253"/>
      <c r="M371" s="254"/>
      <c r="N371" s="255"/>
      <c r="O371" s="255"/>
      <c r="P371" s="255"/>
      <c r="Q371" s="255"/>
      <c r="R371" s="255"/>
      <c r="S371" s="255"/>
      <c r="T371" s="256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7" t="s">
        <v>148</v>
      </c>
      <c r="AU371" s="257" t="s">
        <v>83</v>
      </c>
      <c r="AV371" s="14" t="s">
        <v>83</v>
      </c>
      <c r="AW371" s="14" t="s">
        <v>32</v>
      </c>
      <c r="AX371" s="14" t="s">
        <v>75</v>
      </c>
      <c r="AY371" s="257" t="s">
        <v>141</v>
      </c>
    </row>
    <row r="372" s="12" customFormat="1">
      <c r="A372" s="12"/>
      <c r="B372" s="225"/>
      <c r="C372" s="226"/>
      <c r="D372" s="227" t="s">
        <v>148</v>
      </c>
      <c r="E372" s="228" t="s">
        <v>1</v>
      </c>
      <c r="F372" s="229" t="s">
        <v>155</v>
      </c>
      <c r="G372" s="226"/>
      <c r="H372" s="230">
        <v>3</v>
      </c>
      <c r="I372" s="231"/>
      <c r="J372" s="226"/>
      <c r="K372" s="226"/>
      <c r="L372" s="232"/>
      <c r="M372" s="233"/>
      <c r="N372" s="234"/>
      <c r="O372" s="234"/>
      <c r="P372" s="234"/>
      <c r="Q372" s="234"/>
      <c r="R372" s="234"/>
      <c r="S372" s="234"/>
      <c r="T372" s="235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T372" s="236" t="s">
        <v>148</v>
      </c>
      <c r="AU372" s="236" t="s">
        <v>83</v>
      </c>
      <c r="AV372" s="12" t="s">
        <v>85</v>
      </c>
      <c r="AW372" s="12" t="s">
        <v>32</v>
      </c>
      <c r="AX372" s="12" t="s">
        <v>75</v>
      </c>
      <c r="AY372" s="236" t="s">
        <v>141</v>
      </c>
    </row>
    <row r="373" s="12" customFormat="1">
      <c r="A373" s="12"/>
      <c r="B373" s="225"/>
      <c r="C373" s="226"/>
      <c r="D373" s="227" t="s">
        <v>148</v>
      </c>
      <c r="E373" s="228" t="s">
        <v>1</v>
      </c>
      <c r="F373" s="229" t="s">
        <v>85</v>
      </c>
      <c r="G373" s="226"/>
      <c r="H373" s="230">
        <v>2</v>
      </c>
      <c r="I373" s="231"/>
      <c r="J373" s="226"/>
      <c r="K373" s="226"/>
      <c r="L373" s="232"/>
      <c r="M373" s="233"/>
      <c r="N373" s="234"/>
      <c r="O373" s="234"/>
      <c r="P373" s="234"/>
      <c r="Q373" s="234"/>
      <c r="R373" s="234"/>
      <c r="S373" s="234"/>
      <c r="T373" s="235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236" t="s">
        <v>148</v>
      </c>
      <c r="AU373" s="236" t="s">
        <v>83</v>
      </c>
      <c r="AV373" s="12" t="s">
        <v>85</v>
      </c>
      <c r="AW373" s="12" t="s">
        <v>32</v>
      </c>
      <c r="AX373" s="12" t="s">
        <v>75</v>
      </c>
      <c r="AY373" s="236" t="s">
        <v>141</v>
      </c>
    </row>
    <row r="374" s="12" customFormat="1">
      <c r="A374" s="12"/>
      <c r="B374" s="225"/>
      <c r="C374" s="226"/>
      <c r="D374" s="227" t="s">
        <v>148</v>
      </c>
      <c r="E374" s="228" t="s">
        <v>1</v>
      </c>
      <c r="F374" s="229" t="s">
        <v>85</v>
      </c>
      <c r="G374" s="226"/>
      <c r="H374" s="230">
        <v>2</v>
      </c>
      <c r="I374" s="231"/>
      <c r="J374" s="226"/>
      <c r="K374" s="226"/>
      <c r="L374" s="232"/>
      <c r="M374" s="233"/>
      <c r="N374" s="234"/>
      <c r="O374" s="234"/>
      <c r="P374" s="234"/>
      <c r="Q374" s="234"/>
      <c r="R374" s="234"/>
      <c r="S374" s="234"/>
      <c r="T374" s="235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36" t="s">
        <v>148</v>
      </c>
      <c r="AU374" s="236" t="s">
        <v>83</v>
      </c>
      <c r="AV374" s="12" t="s">
        <v>85</v>
      </c>
      <c r="AW374" s="12" t="s">
        <v>32</v>
      </c>
      <c r="AX374" s="12" t="s">
        <v>75</v>
      </c>
      <c r="AY374" s="236" t="s">
        <v>141</v>
      </c>
    </row>
    <row r="375" s="13" customFormat="1">
      <c r="A375" s="13"/>
      <c r="B375" s="237"/>
      <c r="C375" s="238"/>
      <c r="D375" s="227" t="s">
        <v>148</v>
      </c>
      <c r="E375" s="239" t="s">
        <v>1</v>
      </c>
      <c r="F375" s="240" t="s">
        <v>150</v>
      </c>
      <c r="G375" s="238"/>
      <c r="H375" s="241">
        <v>7</v>
      </c>
      <c r="I375" s="242"/>
      <c r="J375" s="238"/>
      <c r="K375" s="238"/>
      <c r="L375" s="243"/>
      <c r="M375" s="244"/>
      <c r="N375" s="245"/>
      <c r="O375" s="245"/>
      <c r="P375" s="245"/>
      <c r="Q375" s="245"/>
      <c r="R375" s="245"/>
      <c r="S375" s="245"/>
      <c r="T375" s="246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7" t="s">
        <v>148</v>
      </c>
      <c r="AU375" s="247" t="s">
        <v>83</v>
      </c>
      <c r="AV375" s="13" t="s">
        <v>146</v>
      </c>
      <c r="AW375" s="13" t="s">
        <v>32</v>
      </c>
      <c r="AX375" s="13" t="s">
        <v>83</v>
      </c>
      <c r="AY375" s="247" t="s">
        <v>141</v>
      </c>
    </row>
    <row r="376" s="2" customFormat="1" ht="16.5" customHeight="1">
      <c r="A376" s="38"/>
      <c r="B376" s="39"/>
      <c r="C376" s="211" t="s">
        <v>399</v>
      </c>
      <c r="D376" s="211" t="s">
        <v>142</v>
      </c>
      <c r="E376" s="212" t="s">
        <v>400</v>
      </c>
      <c r="F376" s="213" t="s">
        <v>401</v>
      </c>
      <c r="G376" s="214" t="s">
        <v>153</v>
      </c>
      <c r="H376" s="215">
        <v>1</v>
      </c>
      <c r="I376" s="216"/>
      <c r="J376" s="217">
        <f>ROUND(I376*H376,2)</f>
        <v>0</v>
      </c>
      <c r="K376" s="218"/>
      <c r="L376" s="44"/>
      <c r="M376" s="219" t="s">
        <v>1</v>
      </c>
      <c r="N376" s="220" t="s">
        <v>40</v>
      </c>
      <c r="O376" s="91"/>
      <c r="P376" s="221">
        <f>O376*H376</f>
        <v>0</v>
      </c>
      <c r="Q376" s="221">
        <v>0</v>
      </c>
      <c r="R376" s="221">
        <f>Q376*H376</f>
        <v>0</v>
      </c>
      <c r="S376" s="221">
        <v>0</v>
      </c>
      <c r="T376" s="222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3" t="s">
        <v>146</v>
      </c>
      <c r="AT376" s="223" t="s">
        <v>142</v>
      </c>
      <c r="AU376" s="223" t="s">
        <v>83</v>
      </c>
      <c r="AY376" s="17" t="s">
        <v>141</v>
      </c>
      <c r="BE376" s="224">
        <f>IF(N376="základní",J376,0)</f>
        <v>0</v>
      </c>
      <c r="BF376" s="224">
        <f>IF(N376="snížená",J376,0)</f>
        <v>0</v>
      </c>
      <c r="BG376" s="224">
        <f>IF(N376="zákl. přenesená",J376,0)</f>
        <v>0</v>
      </c>
      <c r="BH376" s="224">
        <f>IF(N376="sníž. přenesená",J376,0)</f>
        <v>0</v>
      </c>
      <c r="BI376" s="224">
        <f>IF(N376="nulová",J376,0)</f>
        <v>0</v>
      </c>
      <c r="BJ376" s="17" t="s">
        <v>83</v>
      </c>
      <c r="BK376" s="224">
        <f>ROUND(I376*H376,2)</f>
        <v>0</v>
      </c>
      <c r="BL376" s="17" t="s">
        <v>146</v>
      </c>
      <c r="BM376" s="223" t="s">
        <v>402</v>
      </c>
    </row>
    <row r="377" s="14" customFormat="1">
      <c r="A377" s="14"/>
      <c r="B377" s="248"/>
      <c r="C377" s="249"/>
      <c r="D377" s="227" t="s">
        <v>148</v>
      </c>
      <c r="E377" s="250" t="s">
        <v>1</v>
      </c>
      <c r="F377" s="251" t="s">
        <v>398</v>
      </c>
      <c r="G377" s="249"/>
      <c r="H377" s="250" t="s">
        <v>1</v>
      </c>
      <c r="I377" s="252"/>
      <c r="J377" s="249"/>
      <c r="K377" s="249"/>
      <c r="L377" s="253"/>
      <c r="M377" s="254"/>
      <c r="N377" s="255"/>
      <c r="O377" s="255"/>
      <c r="P377" s="255"/>
      <c r="Q377" s="255"/>
      <c r="R377" s="255"/>
      <c r="S377" s="255"/>
      <c r="T377" s="256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7" t="s">
        <v>148</v>
      </c>
      <c r="AU377" s="257" t="s">
        <v>83</v>
      </c>
      <c r="AV377" s="14" t="s">
        <v>83</v>
      </c>
      <c r="AW377" s="14" t="s">
        <v>32</v>
      </c>
      <c r="AX377" s="14" t="s">
        <v>75</v>
      </c>
      <c r="AY377" s="257" t="s">
        <v>141</v>
      </c>
    </row>
    <row r="378" s="12" customFormat="1">
      <c r="A378" s="12"/>
      <c r="B378" s="225"/>
      <c r="C378" s="226"/>
      <c r="D378" s="227" t="s">
        <v>148</v>
      </c>
      <c r="E378" s="228" t="s">
        <v>1</v>
      </c>
      <c r="F378" s="229" t="s">
        <v>83</v>
      </c>
      <c r="G378" s="226"/>
      <c r="H378" s="230">
        <v>1</v>
      </c>
      <c r="I378" s="231"/>
      <c r="J378" s="226"/>
      <c r="K378" s="226"/>
      <c r="L378" s="232"/>
      <c r="M378" s="233"/>
      <c r="N378" s="234"/>
      <c r="O378" s="234"/>
      <c r="P378" s="234"/>
      <c r="Q378" s="234"/>
      <c r="R378" s="234"/>
      <c r="S378" s="234"/>
      <c r="T378" s="235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T378" s="236" t="s">
        <v>148</v>
      </c>
      <c r="AU378" s="236" t="s">
        <v>83</v>
      </c>
      <c r="AV378" s="12" t="s">
        <v>85</v>
      </c>
      <c r="AW378" s="12" t="s">
        <v>32</v>
      </c>
      <c r="AX378" s="12" t="s">
        <v>75</v>
      </c>
      <c r="AY378" s="236" t="s">
        <v>141</v>
      </c>
    </row>
    <row r="379" s="13" customFormat="1">
      <c r="A379" s="13"/>
      <c r="B379" s="237"/>
      <c r="C379" s="238"/>
      <c r="D379" s="227" t="s">
        <v>148</v>
      </c>
      <c r="E379" s="239" t="s">
        <v>1</v>
      </c>
      <c r="F379" s="240" t="s">
        <v>150</v>
      </c>
      <c r="G379" s="238"/>
      <c r="H379" s="241">
        <v>1</v>
      </c>
      <c r="I379" s="242"/>
      <c r="J379" s="238"/>
      <c r="K379" s="238"/>
      <c r="L379" s="243"/>
      <c r="M379" s="244"/>
      <c r="N379" s="245"/>
      <c r="O379" s="245"/>
      <c r="P379" s="245"/>
      <c r="Q379" s="245"/>
      <c r="R379" s="245"/>
      <c r="S379" s="245"/>
      <c r="T379" s="246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47" t="s">
        <v>148</v>
      </c>
      <c r="AU379" s="247" t="s">
        <v>83</v>
      </c>
      <c r="AV379" s="13" t="s">
        <v>146</v>
      </c>
      <c r="AW379" s="13" t="s">
        <v>32</v>
      </c>
      <c r="AX379" s="13" t="s">
        <v>83</v>
      </c>
      <c r="AY379" s="247" t="s">
        <v>141</v>
      </c>
    </row>
    <row r="380" s="2" customFormat="1" ht="16.5" customHeight="1">
      <c r="A380" s="38"/>
      <c r="B380" s="39"/>
      <c r="C380" s="211" t="s">
        <v>403</v>
      </c>
      <c r="D380" s="211" t="s">
        <v>142</v>
      </c>
      <c r="E380" s="212" t="s">
        <v>404</v>
      </c>
      <c r="F380" s="213" t="s">
        <v>401</v>
      </c>
      <c r="G380" s="214" t="s">
        <v>153</v>
      </c>
      <c r="H380" s="215">
        <v>1</v>
      </c>
      <c r="I380" s="216"/>
      <c r="J380" s="217">
        <f>ROUND(I380*H380,2)</f>
        <v>0</v>
      </c>
      <c r="K380" s="218"/>
      <c r="L380" s="44"/>
      <c r="M380" s="219" t="s">
        <v>1</v>
      </c>
      <c r="N380" s="220" t="s">
        <v>40</v>
      </c>
      <c r="O380" s="91"/>
      <c r="P380" s="221">
        <f>O380*H380</f>
        <v>0</v>
      </c>
      <c r="Q380" s="221">
        <v>0</v>
      </c>
      <c r="R380" s="221">
        <f>Q380*H380</f>
        <v>0</v>
      </c>
      <c r="S380" s="221">
        <v>0</v>
      </c>
      <c r="T380" s="222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3" t="s">
        <v>146</v>
      </c>
      <c r="AT380" s="223" t="s">
        <v>142</v>
      </c>
      <c r="AU380" s="223" t="s">
        <v>83</v>
      </c>
      <c r="AY380" s="17" t="s">
        <v>141</v>
      </c>
      <c r="BE380" s="224">
        <f>IF(N380="základní",J380,0)</f>
        <v>0</v>
      </c>
      <c r="BF380" s="224">
        <f>IF(N380="snížená",J380,0)</f>
        <v>0</v>
      </c>
      <c r="BG380" s="224">
        <f>IF(N380="zákl. přenesená",J380,0)</f>
        <v>0</v>
      </c>
      <c r="BH380" s="224">
        <f>IF(N380="sníž. přenesená",J380,0)</f>
        <v>0</v>
      </c>
      <c r="BI380" s="224">
        <f>IF(N380="nulová",J380,0)</f>
        <v>0</v>
      </c>
      <c r="BJ380" s="17" t="s">
        <v>83</v>
      </c>
      <c r="BK380" s="224">
        <f>ROUND(I380*H380,2)</f>
        <v>0</v>
      </c>
      <c r="BL380" s="17" t="s">
        <v>146</v>
      </c>
      <c r="BM380" s="223" t="s">
        <v>405</v>
      </c>
    </row>
    <row r="381" s="14" customFormat="1">
      <c r="A381" s="14"/>
      <c r="B381" s="248"/>
      <c r="C381" s="249"/>
      <c r="D381" s="227" t="s">
        <v>148</v>
      </c>
      <c r="E381" s="250" t="s">
        <v>1</v>
      </c>
      <c r="F381" s="251" t="s">
        <v>406</v>
      </c>
      <c r="G381" s="249"/>
      <c r="H381" s="250" t="s">
        <v>1</v>
      </c>
      <c r="I381" s="252"/>
      <c r="J381" s="249"/>
      <c r="K381" s="249"/>
      <c r="L381" s="253"/>
      <c r="M381" s="254"/>
      <c r="N381" s="255"/>
      <c r="O381" s="255"/>
      <c r="P381" s="255"/>
      <c r="Q381" s="255"/>
      <c r="R381" s="255"/>
      <c r="S381" s="255"/>
      <c r="T381" s="256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7" t="s">
        <v>148</v>
      </c>
      <c r="AU381" s="257" t="s">
        <v>83</v>
      </c>
      <c r="AV381" s="14" t="s">
        <v>83</v>
      </c>
      <c r="AW381" s="14" t="s">
        <v>32</v>
      </c>
      <c r="AX381" s="14" t="s">
        <v>75</v>
      </c>
      <c r="AY381" s="257" t="s">
        <v>141</v>
      </c>
    </row>
    <row r="382" s="12" customFormat="1">
      <c r="A382" s="12"/>
      <c r="B382" s="225"/>
      <c r="C382" s="226"/>
      <c r="D382" s="227" t="s">
        <v>148</v>
      </c>
      <c r="E382" s="228" t="s">
        <v>1</v>
      </c>
      <c r="F382" s="229" t="s">
        <v>83</v>
      </c>
      <c r="G382" s="226"/>
      <c r="H382" s="230">
        <v>1</v>
      </c>
      <c r="I382" s="231"/>
      <c r="J382" s="226"/>
      <c r="K382" s="226"/>
      <c r="L382" s="232"/>
      <c r="M382" s="233"/>
      <c r="N382" s="234"/>
      <c r="O382" s="234"/>
      <c r="P382" s="234"/>
      <c r="Q382" s="234"/>
      <c r="R382" s="234"/>
      <c r="S382" s="234"/>
      <c r="T382" s="235"/>
      <c r="U382" s="12"/>
      <c r="V382" s="12"/>
      <c r="W382" s="12"/>
      <c r="X382" s="12"/>
      <c r="Y382" s="12"/>
      <c r="Z382" s="12"/>
      <c r="AA382" s="12"/>
      <c r="AB382" s="12"/>
      <c r="AC382" s="12"/>
      <c r="AD382" s="12"/>
      <c r="AE382" s="12"/>
      <c r="AT382" s="236" t="s">
        <v>148</v>
      </c>
      <c r="AU382" s="236" t="s">
        <v>83</v>
      </c>
      <c r="AV382" s="12" t="s">
        <v>85</v>
      </c>
      <c r="AW382" s="12" t="s">
        <v>32</v>
      </c>
      <c r="AX382" s="12" t="s">
        <v>75</v>
      </c>
      <c r="AY382" s="236" t="s">
        <v>141</v>
      </c>
    </row>
    <row r="383" s="13" customFormat="1">
      <c r="A383" s="13"/>
      <c r="B383" s="237"/>
      <c r="C383" s="238"/>
      <c r="D383" s="227" t="s">
        <v>148</v>
      </c>
      <c r="E383" s="239" t="s">
        <v>1</v>
      </c>
      <c r="F383" s="240" t="s">
        <v>150</v>
      </c>
      <c r="G383" s="238"/>
      <c r="H383" s="241">
        <v>1</v>
      </c>
      <c r="I383" s="242"/>
      <c r="J383" s="238"/>
      <c r="K383" s="238"/>
      <c r="L383" s="243"/>
      <c r="M383" s="244"/>
      <c r="N383" s="245"/>
      <c r="O383" s="245"/>
      <c r="P383" s="245"/>
      <c r="Q383" s="245"/>
      <c r="R383" s="245"/>
      <c r="S383" s="245"/>
      <c r="T383" s="246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47" t="s">
        <v>148</v>
      </c>
      <c r="AU383" s="247" t="s">
        <v>83</v>
      </c>
      <c r="AV383" s="13" t="s">
        <v>146</v>
      </c>
      <c r="AW383" s="13" t="s">
        <v>32</v>
      </c>
      <c r="AX383" s="13" t="s">
        <v>83</v>
      </c>
      <c r="AY383" s="247" t="s">
        <v>141</v>
      </c>
    </row>
    <row r="384" s="11" customFormat="1" ht="25.92" customHeight="1">
      <c r="A384" s="11"/>
      <c r="B384" s="197"/>
      <c r="C384" s="198"/>
      <c r="D384" s="199" t="s">
        <v>74</v>
      </c>
      <c r="E384" s="200" t="s">
        <v>407</v>
      </c>
      <c r="F384" s="200" t="s">
        <v>408</v>
      </c>
      <c r="G384" s="198"/>
      <c r="H384" s="198"/>
      <c r="I384" s="201"/>
      <c r="J384" s="202">
        <f>BK384</f>
        <v>0</v>
      </c>
      <c r="K384" s="198"/>
      <c r="L384" s="203"/>
      <c r="M384" s="204"/>
      <c r="N384" s="205"/>
      <c r="O384" s="205"/>
      <c r="P384" s="206">
        <f>SUM(P385:P388)</f>
        <v>0</v>
      </c>
      <c r="Q384" s="205"/>
      <c r="R384" s="206">
        <f>SUM(R385:R388)</f>
        <v>0</v>
      </c>
      <c r="S384" s="205"/>
      <c r="T384" s="207">
        <f>SUM(T385:T388)</f>
        <v>0</v>
      </c>
      <c r="U384" s="11"/>
      <c r="V384" s="11"/>
      <c r="W384" s="11"/>
      <c r="X384" s="11"/>
      <c r="Y384" s="11"/>
      <c r="Z384" s="11"/>
      <c r="AA384" s="11"/>
      <c r="AB384" s="11"/>
      <c r="AC384" s="11"/>
      <c r="AD384" s="11"/>
      <c r="AE384" s="11"/>
      <c r="AR384" s="208" t="s">
        <v>83</v>
      </c>
      <c r="AT384" s="209" t="s">
        <v>74</v>
      </c>
      <c r="AU384" s="209" t="s">
        <v>75</v>
      </c>
      <c r="AY384" s="208" t="s">
        <v>141</v>
      </c>
      <c r="BK384" s="210">
        <f>SUM(BK385:BK388)</f>
        <v>0</v>
      </c>
    </row>
    <row r="385" s="2" customFormat="1" ht="16.5" customHeight="1">
      <c r="A385" s="38"/>
      <c r="B385" s="39"/>
      <c r="C385" s="211" t="s">
        <v>409</v>
      </c>
      <c r="D385" s="211" t="s">
        <v>142</v>
      </c>
      <c r="E385" s="212" t="s">
        <v>410</v>
      </c>
      <c r="F385" s="213" t="s">
        <v>411</v>
      </c>
      <c r="G385" s="214" t="s">
        <v>145</v>
      </c>
      <c r="H385" s="215">
        <v>138</v>
      </c>
      <c r="I385" s="216"/>
      <c r="J385" s="217">
        <f>ROUND(I385*H385,2)</f>
        <v>0</v>
      </c>
      <c r="K385" s="218"/>
      <c r="L385" s="44"/>
      <c r="M385" s="219" t="s">
        <v>1</v>
      </c>
      <c r="N385" s="220" t="s">
        <v>40</v>
      </c>
      <c r="O385" s="91"/>
      <c r="P385" s="221">
        <f>O385*H385</f>
        <v>0</v>
      </c>
      <c r="Q385" s="221">
        <v>0</v>
      </c>
      <c r="R385" s="221">
        <f>Q385*H385</f>
        <v>0</v>
      </c>
      <c r="S385" s="221">
        <v>0</v>
      </c>
      <c r="T385" s="222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23" t="s">
        <v>146</v>
      </c>
      <c r="AT385" s="223" t="s">
        <v>142</v>
      </c>
      <c r="AU385" s="223" t="s">
        <v>83</v>
      </c>
      <c r="AY385" s="17" t="s">
        <v>141</v>
      </c>
      <c r="BE385" s="224">
        <f>IF(N385="základní",J385,0)</f>
        <v>0</v>
      </c>
      <c r="BF385" s="224">
        <f>IF(N385="snížená",J385,0)</f>
        <v>0</v>
      </c>
      <c r="BG385" s="224">
        <f>IF(N385="zákl. přenesená",J385,0)</f>
        <v>0</v>
      </c>
      <c r="BH385" s="224">
        <f>IF(N385="sníž. přenesená",J385,0)</f>
        <v>0</v>
      </c>
      <c r="BI385" s="224">
        <f>IF(N385="nulová",J385,0)</f>
        <v>0</v>
      </c>
      <c r="BJ385" s="17" t="s">
        <v>83</v>
      </c>
      <c r="BK385" s="224">
        <f>ROUND(I385*H385,2)</f>
        <v>0</v>
      </c>
      <c r="BL385" s="17" t="s">
        <v>146</v>
      </c>
      <c r="BM385" s="223" t="s">
        <v>412</v>
      </c>
    </row>
    <row r="386" s="12" customFormat="1">
      <c r="A386" s="12"/>
      <c r="B386" s="225"/>
      <c r="C386" s="226"/>
      <c r="D386" s="227" t="s">
        <v>148</v>
      </c>
      <c r="E386" s="228" t="s">
        <v>1</v>
      </c>
      <c r="F386" s="229" t="s">
        <v>284</v>
      </c>
      <c r="G386" s="226"/>
      <c r="H386" s="230">
        <v>20</v>
      </c>
      <c r="I386" s="231"/>
      <c r="J386" s="226"/>
      <c r="K386" s="226"/>
      <c r="L386" s="232"/>
      <c r="M386" s="233"/>
      <c r="N386" s="234"/>
      <c r="O386" s="234"/>
      <c r="P386" s="234"/>
      <c r="Q386" s="234"/>
      <c r="R386" s="234"/>
      <c r="S386" s="234"/>
      <c r="T386" s="235"/>
      <c r="U386" s="12"/>
      <c r="V386" s="12"/>
      <c r="W386" s="12"/>
      <c r="X386" s="12"/>
      <c r="Y386" s="12"/>
      <c r="Z386" s="12"/>
      <c r="AA386" s="12"/>
      <c r="AB386" s="12"/>
      <c r="AC386" s="12"/>
      <c r="AD386" s="12"/>
      <c r="AE386" s="12"/>
      <c r="AT386" s="236" t="s">
        <v>148</v>
      </c>
      <c r="AU386" s="236" t="s">
        <v>83</v>
      </c>
      <c r="AV386" s="12" t="s">
        <v>85</v>
      </c>
      <c r="AW386" s="12" t="s">
        <v>32</v>
      </c>
      <c r="AX386" s="12" t="s">
        <v>75</v>
      </c>
      <c r="AY386" s="236" t="s">
        <v>141</v>
      </c>
    </row>
    <row r="387" s="12" customFormat="1">
      <c r="A387" s="12"/>
      <c r="B387" s="225"/>
      <c r="C387" s="226"/>
      <c r="D387" s="227" t="s">
        <v>148</v>
      </c>
      <c r="E387" s="228" t="s">
        <v>1</v>
      </c>
      <c r="F387" s="229" t="s">
        <v>413</v>
      </c>
      <c r="G387" s="226"/>
      <c r="H387" s="230">
        <v>118</v>
      </c>
      <c r="I387" s="231"/>
      <c r="J387" s="226"/>
      <c r="K387" s="226"/>
      <c r="L387" s="232"/>
      <c r="M387" s="233"/>
      <c r="N387" s="234"/>
      <c r="O387" s="234"/>
      <c r="P387" s="234"/>
      <c r="Q387" s="234"/>
      <c r="R387" s="234"/>
      <c r="S387" s="234"/>
      <c r="T387" s="235"/>
      <c r="U387" s="12"/>
      <c r="V387" s="12"/>
      <c r="W387" s="12"/>
      <c r="X387" s="12"/>
      <c r="Y387" s="12"/>
      <c r="Z387" s="12"/>
      <c r="AA387" s="12"/>
      <c r="AB387" s="12"/>
      <c r="AC387" s="12"/>
      <c r="AD387" s="12"/>
      <c r="AE387" s="12"/>
      <c r="AT387" s="236" t="s">
        <v>148</v>
      </c>
      <c r="AU387" s="236" t="s">
        <v>83</v>
      </c>
      <c r="AV387" s="12" t="s">
        <v>85</v>
      </c>
      <c r="AW387" s="12" t="s">
        <v>32</v>
      </c>
      <c r="AX387" s="12" t="s">
        <v>75</v>
      </c>
      <c r="AY387" s="236" t="s">
        <v>141</v>
      </c>
    </row>
    <row r="388" s="13" customFormat="1">
      <c r="A388" s="13"/>
      <c r="B388" s="237"/>
      <c r="C388" s="238"/>
      <c r="D388" s="227" t="s">
        <v>148</v>
      </c>
      <c r="E388" s="239" t="s">
        <v>1</v>
      </c>
      <c r="F388" s="240" t="s">
        <v>150</v>
      </c>
      <c r="G388" s="238"/>
      <c r="H388" s="241">
        <v>138</v>
      </c>
      <c r="I388" s="242"/>
      <c r="J388" s="238"/>
      <c r="K388" s="238"/>
      <c r="L388" s="243"/>
      <c r="M388" s="244"/>
      <c r="N388" s="245"/>
      <c r="O388" s="245"/>
      <c r="P388" s="245"/>
      <c r="Q388" s="245"/>
      <c r="R388" s="245"/>
      <c r="S388" s="245"/>
      <c r="T388" s="246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7" t="s">
        <v>148</v>
      </c>
      <c r="AU388" s="247" t="s">
        <v>83</v>
      </c>
      <c r="AV388" s="13" t="s">
        <v>146</v>
      </c>
      <c r="AW388" s="13" t="s">
        <v>32</v>
      </c>
      <c r="AX388" s="13" t="s">
        <v>83</v>
      </c>
      <c r="AY388" s="247" t="s">
        <v>141</v>
      </c>
    </row>
    <row r="389" s="11" customFormat="1" ht="25.92" customHeight="1">
      <c r="A389" s="11"/>
      <c r="B389" s="197"/>
      <c r="C389" s="198"/>
      <c r="D389" s="199" t="s">
        <v>74</v>
      </c>
      <c r="E389" s="200" t="s">
        <v>414</v>
      </c>
      <c r="F389" s="200" t="s">
        <v>415</v>
      </c>
      <c r="G389" s="198"/>
      <c r="H389" s="198"/>
      <c r="I389" s="201"/>
      <c r="J389" s="202">
        <f>BK389</f>
        <v>0</v>
      </c>
      <c r="K389" s="198"/>
      <c r="L389" s="203"/>
      <c r="M389" s="204"/>
      <c r="N389" s="205"/>
      <c r="O389" s="205"/>
      <c r="P389" s="206">
        <f>SUM(P390:P396)</f>
        <v>0</v>
      </c>
      <c r="Q389" s="205"/>
      <c r="R389" s="206">
        <f>SUM(R390:R396)</f>
        <v>0</v>
      </c>
      <c r="S389" s="205"/>
      <c r="T389" s="207">
        <f>SUM(T390:T396)</f>
        <v>0</v>
      </c>
      <c r="U389" s="11"/>
      <c r="V389" s="11"/>
      <c r="W389" s="11"/>
      <c r="X389" s="11"/>
      <c r="Y389" s="11"/>
      <c r="Z389" s="11"/>
      <c r="AA389" s="11"/>
      <c r="AB389" s="11"/>
      <c r="AC389" s="11"/>
      <c r="AD389" s="11"/>
      <c r="AE389" s="11"/>
      <c r="AR389" s="208" t="s">
        <v>83</v>
      </c>
      <c r="AT389" s="209" t="s">
        <v>74</v>
      </c>
      <c r="AU389" s="209" t="s">
        <v>75</v>
      </c>
      <c r="AY389" s="208" t="s">
        <v>141</v>
      </c>
      <c r="BK389" s="210">
        <f>SUM(BK390:BK396)</f>
        <v>0</v>
      </c>
    </row>
    <row r="390" s="2" customFormat="1" ht="16.5" customHeight="1">
      <c r="A390" s="38"/>
      <c r="B390" s="39"/>
      <c r="C390" s="211" t="s">
        <v>416</v>
      </c>
      <c r="D390" s="211" t="s">
        <v>142</v>
      </c>
      <c r="E390" s="212" t="s">
        <v>417</v>
      </c>
      <c r="F390" s="213" t="s">
        <v>418</v>
      </c>
      <c r="G390" s="214" t="s">
        <v>145</v>
      </c>
      <c r="H390" s="215">
        <v>365</v>
      </c>
      <c r="I390" s="216"/>
      <c r="J390" s="217">
        <f>ROUND(I390*H390,2)</f>
        <v>0</v>
      </c>
      <c r="K390" s="218"/>
      <c r="L390" s="44"/>
      <c r="M390" s="219" t="s">
        <v>1</v>
      </c>
      <c r="N390" s="220" t="s">
        <v>40</v>
      </c>
      <c r="O390" s="91"/>
      <c r="P390" s="221">
        <f>O390*H390</f>
        <v>0</v>
      </c>
      <c r="Q390" s="221">
        <v>0</v>
      </c>
      <c r="R390" s="221">
        <f>Q390*H390</f>
        <v>0</v>
      </c>
      <c r="S390" s="221">
        <v>0</v>
      </c>
      <c r="T390" s="222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3" t="s">
        <v>146</v>
      </c>
      <c r="AT390" s="223" t="s">
        <v>142</v>
      </c>
      <c r="AU390" s="223" t="s">
        <v>83</v>
      </c>
      <c r="AY390" s="17" t="s">
        <v>141</v>
      </c>
      <c r="BE390" s="224">
        <f>IF(N390="základní",J390,0)</f>
        <v>0</v>
      </c>
      <c r="BF390" s="224">
        <f>IF(N390="snížená",J390,0)</f>
        <v>0</v>
      </c>
      <c r="BG390" s="224">
        <f>IF(N390="zákl. přenesená",J390,0)</f>
        <v>0</v>
      </c>
      <c r="BH390" s="224">
        <f>IF(N390="sníž. přenesená",J390,0)</f>
        <v>0</v>
      </c>
      <c r="BI390" s="224">
        <f>IF(N390="nulová",J390,0)</f>
        <v>0</v>
      </c>
      <c r="BJ390" s="17" t="s">
        <v>83</v>
      </c>
      <c r="BK390" s="224">
        <f>ROUND(I390*H390,2)</f>
        <v>0</v>
      </c>
      <c r="BL390" s="17" t="s">
        <v>146</v>
      </c>
      <c r="BM390" s="223" t="s">
        <v>419</v>
      </c>
    </row>
    <row r="391" s="2" customFormat="1" ht="21.75" customHeight="1">
      <c r="A391" s="38"/>
      <c r="B391" s="39"/>
      <c r="C391" s="211" t="s">
        <v>420</v>
      </c>
      <c r="D391" s="211" t="s">
        <v>142</v>
      </c>
      <c r="E391" s="212" t="s">
        <v>421</v>
      </c>
      <c r="F391" s="213" t="s">
        <v>422</v>
      </c>
      <c r="G391" s="214" t="s">
        <v>153</v>
      </c>
      <c r="H391" s="215">
        <v>4</v>
      </c>
      <c r="I391" s="216"/>
      <c r="J391" s="217">
        <f>ROUND(I391*H391,2)</f>
        <v>0</v>
      </c>
      <c r="K391" s="218"/>
      <c r="L391" s="44"/>
      <c r="M391" s="219" t="s">
        <v>1</v>
      </c>
      <c r="N391" s="220" t="s">
        <v>40</v>
      </c>
      <c r="O391" s="91"/>
      <c r="P391" s="221">
        <f>O391*H391</f>
        <v>0</v>
      </c>
      <c r="Q391" s="221">
        <v>0</v>
      </c>
      <c r="R391" s="221">
        <f>Q391*H391</f>
        <v>0</v>
      </c>
      <c r="S391" s="221">
        <v>0</v>
      </c>
      <c r="T391" s="222">
        <f>S391*H391</f>
        <v>0</v>
      </c>
      <c r="U391" s="38"/>
      <c r="V391" s="38"/>
      <c r="W391" s="38"/>
      <c r="X391" s="38"/>
      <c r="Y391" s="38"/>
      <c r="Z391" s="38"/>
      <c r="AA391" s="38"/>
      <c r="AB391" s="38"/>
      <c r="AC391" s="38"/>
      <c r="AD391" s="38"/>
      <c r="AE391" s="38"/>
      <c r="AR391" s="223" t="s">
        <v>146</v>
      </c>
      <c r="AT391" s="223" t="s">
        <v>142</v>
      </c>
      <c r="AU391" s="223" t="s">
        <v>83</v>
      </c>
      <c r="AY391" s="17" t="s">
        <v>141</v>
      </c>
      <c r="BE391" s="224">
        <f>IF(N391="základní",J391,0)</f>
        <v>0</v>
      </c>
      <c r="BF391" s="224">
        <f>IF(N391="snížená",J391,0)</f>
        <v>0</v>
      </c>
      <c r="BG391" s="224">
        <f>IF(N391="zákl. přenesená",J391,0)</f>
        <v>0</v>
      </c>
      <c r="BH391" s="224">
        <f>IF(N391="sníž. přenesená",J391,0)</f>
        <v>0</v>
      </c>
      <c r="BI391" s="224">
        <f>IF(N391="nulová",J391,0)</f>
        <v>0</v>
      </c>
      <c r="BJ391" s="17" t="s">
        <v>83</v>
      </c>
      <c r="BK391" s="224">
        <f>ROUND(I391*H391,2)</f>
        <v>0</v>
      </c>
      <c r="BL391" s="17" t="s">
        <v>146</v>
      </c>
      <c r="BM391" s="223" t="s">
        <v>423</v>
      </c>
    </row>
    <row r="392" s="12" customFormat="1">
      <c r="A392" s="12"/>
      <c r="B392" s="225"/>
      <c r="C392" s="226"/>
      <c r="D392" s="227" t="s">
        <v>148</v>
      </c>
      <c r="E392" s="228" t="s">
        <v>1</v>
      </c>
      <c r="F392" s="229" t="s">
        <v>83</v>
      </c>
      <c r="G392" s="226"/>
      <c r="H392" s="230">
        <v>1</v>
      </c>
      <c r="I392" s="231"/>
      <c r="J392" s="226"/>
      <c r="K392" s="226"/>
      <c r="L392" s="232"/>
      <c r="M392" s="233"/>
      <c r="N392" s="234"/>
      <c r="O392" s="234"/>
      <c r="P392" s="234"/>
      <c r="Q392" s="234"/>
      <c r="R392" s="234"/>
      <c r="S392" s="234"/>
      <c r="T392" s="235"/>
      <c r="U392" s="12"/>
      <c r="V392" s="12"/>
      <c r="W392" s="12"/>
      <c r="X392" s="12"/>
      <c r="Y392" s="12"/>
      <c r="Z392" s="12"/>
      <c r="AA392" s="12"/>
      <c r="AB392" s="12"/>
      <c r="AC392" s="12"/>
      <c r="AD392" s="12"/>
      <c r="AE392" s="12"/>
      <c r="AT392" s="236" t="s">
        <v>148</v>
      </c>
      <c r="AU392" s="236" t="s">
        <v>83</v>
      </c>
      <c r="AV392" s="12" t="s">
        <v>85</v>
      </c>
      <c r="AW392" s="12" t="s">
        <v>32</v>
      </c>
      <c r="AX392" s="12" t="s">
        <v>75</v>
      </c>
      <c r="AY392" s="236" t="s">
        <v>141</v>
      </c>
    </row>
    <row r="393" s="12" customFormat="1">
      <c r="A393" s="12"/>
      <c r="B393" s="225"/>
      <c r="C393" s="226"/>
      <c r="D393" s="227" t="s">
        <v>148</v>
      </c>
      <c r="E393" s="228" t="s">
        <v>1</v>
      </c>
      <c r="F393" s="229" t="s">
        <v>83</v>
      </c>
      <c r="G393" s="226"/>
      <c r="H393" s="230">
        <v>1</v>
      </c>
      <c r="I393" s="231"/>
      <c r="J393" s="226"/>
      <c r="K393" s="226"/>
      <c r="L393" s="232"/>
      <c r="M393" s="233"/>
      <c r="N393" s="234"/>
      <c r="O393" s="234"/>
      <c r="P393" s="234"/>
      <c r="Q393" s="234"/>
      <c r="R393" s="234"/>
      <c r="S393" s="234"/>
      <c r="T393" s="235"/>
      <c r="U393" s="12"/>
      <c r="V393" s="12"/>
      <c r="W393" s="12"/>
      <c r="X393" s="12"/>
      <c r="Y393" s="12"/>
      <c r="Z393" s="12"/>
      <c r="AA393" s="12"/>
      <c r="AB393" s="12"/>
      <c r="AC393" s="12"/>
      <c r="AD393" s="12"/>
      <c r="AE393" s="12"/>
      <c r="AT393" s="236" t="s">
        <v>148</v>
      </c>
      <c r="AU393" s="236" t="s">
        <v>83</v>
      </c>
      <c r="AV393" s="12" t="s">
        <v>85</v>
      </c>
      <c r="AW393" s="12" t="s">
        <v>32</v>
      </c>
      <c r="AX393" s="12" t="s">
        <v>75</v>
      </c>
      <c r="AY393" s="236" t="s">
        <v>141</v>
      </c>
    </row>
    <row r="394" s="12" customFormat="1">
      <c r="A394" s="12"/>
      <c r="B394" s="225"/>
      <c r="C394" s="226"/>
      <c r="D394" s="227" t="s">
        <v>148</v>
      </c>
      <c r="E394" s="228" t="s">
        <v>1</v>
      </c>
      <c r="F394" s="229" t="s">
        <v>83</v>
      </c>
      <c r="G394" s="226"/>
      <c r="H394" s="230">
        <v>1</v>
      </c>
      <c r="I394" s="231"/>
      <c r="J394" s="226"/>
      <c r="K394" s="226"/>
      <c r="L394" s="232"/>
      <c r="M394" s="233"/>
      <c r="N394" s="234"/>
      <c r="O394" s="234"/>
      <c r="P394" s="234"/>
      <c r="Q394" s="234"/>
      <c r="R394" s="234"/>
      <c r="S394" s="234"/>
      <c r="T394" s="235"/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T394" s="236" t="s">
        <v>148</v>
      </c>
      <c r="AU394" s="236" t="s">
        <v>83</v>
      </c>
      <c r="AV394" s="12" t="s">
        <v>85</v>
      </c>
      <c r="AW394" s="12" t="s">
        <v>32</v>
      </c>
      <c r="AX394" s="12" t="s">
        <v>75</v>
      </c>
      <c r="AY394" s="236" t="s">
        <v>141</v>
      </c>
    </row>
    <row r="395" s="12" customFormat="1">
      <c r="A395" s="12"/>
      <c r="B395" s="225"/>
      <c r="C395" s="226"/>
      <c r="D395" s="227" t="s">
        <v>148</v>
      </c>
      <c r="E395" s="228" t="s">
        <v>1</v>
      </c>
      <c r="F395" s="229" t="s">
        <v>83</v>
      </c>
      <c r="G395" s="226"/>
      <c r="H395" s="230">
        <v>1</v>
      </c>
      <c r="I395" s="231"/>
      <c r="J395" s="226"/>
      <c r="K395" s="226"/>
      <c r="L395" s="232"/>
      <c r="M395" s="233"/>
      <c r="N395" s="234"/>
      <c r="O395" s="234"/>
      <c r="P395" s="234"/>
      <c r="Q395" s="234"/>
      <c r="R395" s="234"/>
      <c r="S395" s="234"/>
      <c r="T395" s="235"/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T395" s="236" t="s">
        <v>148</v>
      </c>
      <c r="AU395" s="236" t="s">
        <v>83</v>
      </c>
      <c r="AV395" s="12" t="s">
        <v>85</v>
      </c>
      <c r="AW395" s="12" t="s">
        <v>32</v>
      </c>
      <c r="AX395" s="12" t="s">
        <v>75</v>
      </c>
      <c r="AY395" s="236" t="s">
        <v>141</v>
      </c>
    </row>
    <row r="396" s="13" customFormat="1">
      <c r="A396" s="13"/>
      <c r="B396" s="237"/>
      <c r="C396" s="238"/>
      <c r="D396" s="227" t="s">
        <v>148</v>
      </c>
      <c r="E396" s="239" t="s">
        <v>1</v>
      </c>
      <c r="F396" s="240" t="s">
        <v>150</v>
      </c>
      <c r="G396" s="238"/>
      <c r="H396" s="241">
        <v>4</v>
      </c>
      <c r="I396" s="242"/>
      <c r="J396" s="238"/>
      <c r="K396" s="238"/>
      <c r="L396" s="243"/>
      <c r="M396" s="244"/>
      <c r="N396" s="245"/>
      <c r="O396" s="245"/>
      <c r="P396" s="245"/>
      <c r="Q396" s="245"/>
      <c r="R396" s="245"/>
      <c r="S396" s="245"/>
      <c r="T396" s="246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7" t="s">
        <v>148</v>
      </c>
      <c r="AU396" s="247" t="s">
        <v>83</v>
      </c>
      <c r="AV396" s="13" t="s">
        <v>146</v>
      </c>
      <c r="AW396" s="13" t="s">
        <v>32</v>
      </c>
      <c r="AX396" s="13" t="s">
        <v>83</v>
      </c>
      <c r="AY396" s="247" t="s">
        <v>141</v>
      </c>
    </row>
    <row r="397" s="11" customFormat="1" ht="25.92" customHeight="1">
      <c r="A397" s="11"/>
      <c r="B397" s="197"/>
      <c r="C397" s="198"/>
      <c r="D397" s="199" t="s">
        <v>74</v>
      </c>
      <c r="E397" s="200" t="s">
        <v>424</v>
      </c>
      <c r="F397" s="200" t="s">
        <v>425</v>
      </c>
      <c r="G397" s="198"/>
      <c r="H397" s="198"/>
      <c r="I397" s="201"/>
      <c r="J397" s="202">
        <f>BK397</f>
        <v>0</v>
      </c>
      <c r="K397" s="198"/>
      <c r="L397" s="203"/>
      <c r="M397" s="204"/>
      <c r="N397" s="205"/>
      <c r="O397" s="205"/>
      <c r="P397" s="206">
        <f>SUM(P398:P513)</f>
        <v>0</v>
      </c>
      <c r="Q397" s="205"/>
      <c r="R397" s="206">
        <f>SUM(R398:R513)</f>
        <v>0</v>
      </c>
      <c r="S397" s="205"/>
      <c r="T397" s="207">
        <f>SUM(T398:T513)</f>
        <v>0</v>
      </c>
      <c r="U397" s="11"/>
      <c r="V397" s="11"/>
      <c r="W397" s="11"/>
      <c r="X397" s="11"/>
      <c r="Y397" s="11"/>
      <c r="Z397" s="11"/>
      <c r="AA397" s="11"/>
      <c r="AB397" s="11"/>
      <c r="AC397" s="11"/>
      <c r="AD397" s="11"/>
      <c r="AE397" s="11"/>
      <c r="AR397" s="208" t="s">
        <v>83</v>
      </c>
      <c r="AT397" s="209" t="s">
        <v>74</v>
      </c>
      <c r="AU397" s="209" t="s">
        <v>75</v>
      </c>
      <c r="AY397" s="208" t="s">
        <v>141</v>
      </c>
      <c r="BK397" s="210">
        <f>SUM(BK398:BK513)</f>
        <v>0</v>
      </c>
    </row>
    <row r="398" s="2" customFormat="1" ht="21.75" customHeight="1">
      <c r="A398" s="38"/>
      <c r="B398" s="39"/>
      <c r="C398" s="211" t="s">
        <v>258</v>
      </c>
      <c r="D398" s="211" t="s">
        <v>142</v>
      </c>
      <c r="E398" s="212" t="s">
        <v>426</v>
      </c>
      <c r="F398" s="213" t="s">
        <v>427</v>
      </c>
      <c r="G398" s="214" t="s">
        <v>145</v>
      </c>
      <c r="H398" s="215">
        <v>208.64099999999999</v>
      </c>
      <c r="I398" s="216"/>
      <c r="J398" s="217">
        <f>ROUND(I398*H398,2)</f>
        <v>0</v>
      </c>
      <c r="K398" s="218"/>
      <c r="L398" s="44"/>
      <c r="M398" s="219" t="s">
        <v>1</v>
      </c>
      <c r="N398" s="220" t="s">
        <v>40</v>
      </c>
      <c r="O398" s="91"/>
      <c r="P398" s="221">
        <f>O398*H398</f>
        <v>0</v>
      </c>
      <c r="Q398" s="221">
        <v>0</v>
      </c>
      <c r="R398" s="221">
        <f>Q398*H398</f>
        <v>0</v>
      </c>
      <c r="S398" s="221">
        <v>0</v>
      </c>
      <c r="T398" s="222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3" t="s">
        <v>146</v>
      </c>
      <c r="AT398" s="223" t="s">
        <v>142</v>
      </c>
      <c r="AU398" s="223" t="s">
        <v>83</v>
      </c>
      <c r="AY398" s="17" t="s">
        <v>141</v>
      </c>
      <c r="BE398" s="224">
        <f>IF(N398="základní",J398,0)</f>
        <v>0</v>
      </c>
      <c r="BF398" s="224">
        <f>IF(N398="snížená",J398,0)</f>
        <v>0</v>
      </c>
      <c r="BG398" s="224">
        <f>IF(N398="zákl. přenesená",J398,0)</f>
        <v>0</v>
      </c>
      <c r="BH398" s="224">
        <f>IF(N398="sníž. přenesená",J398,0)</f>
        <v>0</v>
      </c>
      <c r="BI398" s="224">
        <f>IF(N398="nulová",J398,0)</f>
        <v>0</v>
      </c>
      <c r="BJ398" s="17" t="s">
        <v>83</v>
      </c>
      <c r="BK398" s="224">
        <f>ROUND(I398*H398,2)</f>
        <v>0</v>
      </c>
      <c r="BL398" s="17" t="s">
        <v>146</v>
      </c>
      <c r="BM398" s="223" t="s">
        <v>428</v>
      </c>
    </row>
    <row r="399" s="12" customFormat="1">
      <c r="A399" s="12"/>
      <c r="B399" s="225"/>
      <c r="C399" s="226"/>
      <c r="D399" s="227" t="s">
        <v>148</v>
      </c>
      <c r="E399" s="228" t="s">
        <v>1</v>
      </c>
      <c r="F399" s="229" t="s">
        <v>429</v>
      </c>
      <c r="G399" s="226"/>
      <c r="H399" s="230">
        <v>35.75</v>
      </c>
      <c r="I399" s="231"/>
      <c r="J399" s="226"/>
      <c r="K399" s="226"/>
      <c r="L399" s="232"/>
      <c r="M399" s="233"/>
      <c r="N399" s="234"/>
      <c r="O399" s="234"/>
      <c r="P399" s="234"/>
      <c r="Q399" s="234"/>
      <c r="R399" s="234"/>
      <c r="S399" s="234"/>
      <c r="T399" s="235"/>
      <c r="U399" s="12"/>
      <c r="V399" s="12"/>
      <c r="W399" s="12"/>
      <c r="X399" s="12"/>
      <c r="Y399" s="12"/>
      <c r="Z399" s="12"/>
      <c r="AA399" s="12"/>
      <c r="AB399" s="12"/>
      <c r="AC399" s="12"/>
      <c r="AD399" s="12"/>
      <c r="AE399" s="12"/>
      <c r="AT399" s="236" t="s">
        <v>148</v>
      </c>
      <c r="AU399" s="236" t="s">
        <v>83</v>
      </c>
      <c r="AV399" s="12" t="s">
        <v>85</v>
      </c>
      <c r="AW399" s="12" t="s">
        <v>32</v>
      </c>
      <c r="AX399" s="12" t="s">
        <v>75</v>
      </c>
      <c r="AY399" s="236" t="s">
        <v>141</v>
      </c>
    </row>
    <row r="400" s="12" customFormat="1">
      <c r="A400" s="12"/>
      <c r="B400" s="225"/>
      <c r="C400" s="226"/>
      <c r="D400" s="227" t="s">
        <v>148</v>
      </c>
      <c r="E400" s="228" t="s">
        <v>1</v>
      </c>
      <c r="F400" s="229" t="s">
        <v>430</v>
      </c>
      <c r="G400" s="226"/>
      <c r="H400" s="230">
        <v>18.026</v>
      </c>
      <c r="I400" s="231"/>
      <c r="J400" s="226"/>
      <c r="K400" s="226"/>
      <c r="L400" s="232"/>
      <c r="M400" s="233"/>
      <c r="N400" s="234"/>
      <c r="O400" s="234"/>
      <c r="P400" s="234"/>
      <c r="Q400" s="234"/>
      <c r="R400" s="234"/>
      <c r="S400" s="234"/>
      <c r="T400" s="235"/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T400" s="236" t="s">
        <v>148</v>
      </c>
      <c r="AU400" s="236" t="s">
        <v>83</v>
      </c>
      <c r="AV400" s="12" t="s">
        <v>85</v>
      </c>
      <c r="AW400" s="12" t="s">
        <v>32</v>
      </c>
      <c r="AX400" s="12" t="s">
        <v>75</v>
      </c>
      <c r="AY400" s="236" t="s">
        <v>141</v>
      </c>
    </row>
    <row r="401" s="12" customFormat="1">
      <c r="A401" s="12"/>
      <c r="B401" s="225"/>
      <c r="C401" s="226"/>
      <c r="D401" s="227" t="s">
        <v>148</v>
      </c>
      <c r="E401" s="228" t="s">
        <v>1</v>
      </c>
      <c r="F401" s="229" t="s">
        <v>431</v>
      </c>
      <c r="G401" s="226"/>
      <c r="H401" s="230">
        <v>14.603999999999999</v>
      </c>
      <c r="I401" s="231"/>
      <c r="J401" s="226"/>
      <c r="K401" s="226"/>
      <c r="L401" s="232"/>
      <c r="M401" s="233"/>
      <c r="N401" s="234"/>
      <c r="O401" s="234"/>
      <c r="P401" s="234"/>
      <c r="Q401" s="234"/>
      <c r="R401" s="234"/>
      <c r="S401" s="234"/>
      <c r="T401" s="235"/>
      <c r="U401" s="12"/>
      <c r="V401" s="12"/>
      <c r="W401" s="12"/>
      <c r="X401" s="12"/>
      <c r="Y401" s="12"/>
      <c r="Z401" s="12"/>
      <c r="AA401" s="12"/>
      <c r="AB401" s="12"/>
      <c r="AC401" s="12"/>
      <c r="AD401" s="12"/>
      <c r="AE401" s="12"/>
      <c r="AT401" s="236" t="s">
        <v>148</v>
      </c>
      <c r="AU401" s="236" t="s">
        <v>83</v>
      </c>
      <c r="AV401" s="12" t="s">
        <v>85</v>
      </c>
      <c r="AW401" s="12" t="s">
        <v>32</v>
      </c>
      <c r="AX401" s="12" t="s">
        <v>75</v>
      </c>
      <c r="AY401" s="236" t="s">
        <v>141</v>
      </c>
    </row>
    <row r="402" s="12" customFormat="1">
      <c r="A402" s="12"/>
      <c r="B402" s="225"/>
      <c r="C402" s="226"/>
      <c r="D402" s="227" t="s">
        <v>148</v>
      </c>
      <c r="E402" s="228" t="s">
        <v>1</v>
      </c>
      <c r="F402" s="229" t="s">
        <v>432</v>
      </c>
      <c r="G402" s="226"/>
      <c r="H402" s="230">
        <v>13.324999999999999</v>
      </c>
      <c r="I402" s="231"/>
      <c r="J402" s="226"/>
      <c r="K402" s="226"/>
      <c r="L402" s="232"/>
      <c r="M402" s="233"/>
      <c r="N402" s="234"/>
      <c r="O402" s="234"/>
      <c r="P402" s="234"/>
      <c r="Q402" s="234"/>
      <c r="R402" s="234"/>
      <c r="S402" s="234"/>
      <c r="T402" s="235"/>
      <c r="U402" s="12"/>
      <c r="V402" s="12"/>
      <c r="W402" s="12"/>
      <c r="X402" s="12"/>
      <c r="Y402" s="12"/>
      <c r="Z402" s="12"/>
      <c r="AA402" s="12"/>
      <c r="AB402" s="12"/>
      <c r="AC402" s="12"/>
      <c r="AD402" s="12"/>
      <c r="AE402" s="12"/>
      <c r="AT402" s="236" t="s">
        <v>148</v>
      </c>
      <c r="AU402" s="236" t="s">
        <v>83</v>
      </c>
      <c r="AV402" s="12" t="s">
        <v>85</v>
      </c>
      <c r="AW402" s="12" t="s">
        <v>32</v>
      </c>
      <c r="AX402" s="12" t="s">
        <v>75</v>
      </c>
      <c r="AY402" s="236" t="s">
        <v>141</v>
      </c>
    </row>
    <row r="403" s="12" customFormat="1">
      <c r="A403" s="12"/>
      <c r="B403" s="225"/>
      <c r="C403" s="226"/>
      <c r="D403" s="227" t="s">
        <v>148</v>
      </c>
      <c r="E403" s="228" t="s">
        <v>1</v>
      </c>
      <c r="F403" s="229" t="s">
        <v>433</v>
      </c>
      <c r="G403" s="226"/>
      <c r="H403" s="230">
        <v>31.323</v>
      </c>
      <c r="I403" s="231"/>
      <c r="J403" s="226"/>
      <c r="K403" s="226"/>
      <c r="L403" s="232"/>
      <c r="M403" s="233"/>
      <c r="N403" s="234"/>
      <c r="O403" s="234"/>
      <c r="P403" s="234"/>
      <c r="Q403" s="234"/>
      <c r="R403" s="234"/>
      <c r="S403" s="234"/>
      <c r="T403" s="235"/>
      <c r="U403" s="12"/>
      <c r="V403" s="12"/>
      <c r="W403" s="12"/>
      <c r="X403" s="12"/>
      <c r="Y403" s="12"/>
      <c r="Z403" s="12"/>
      <c r="AA403" s="12"/>
      <c r="AB403" s="12"/>
      <c r="AC403" s="12"/>
      <c r="AD403" s="12"/>
      <c r="AE403" s="12"/>
      <c r="AT403" s="236" t="s">
        <v>148</v>
      </c>
      <c r="AU403" s="236" t="s">
        <v>83</v>
      </c>
      <c r="AV403" s="12" t="s">
        <v>85</v>
      </c>
      <c r="AW403" s="12" t="s">
        <v>32</v>
      </c>
      <c r="AX403" s="12" t="s">
        <v>75</v>
      </c>
      <c r="AY403" s="236" t="s">
        <v>141</v>
      </c>
    </row>
    <row r="404" s="12" customFormat="1">
      <c r="A404" s="12"/>
      <c r="B404" s="225"/>
      <c r="C404" s="226"/>
      <c r="D404" s="227" t="s">
        <v>148</v>
      </c>
      <c r="E404" s="228" t="s">
        <v>1</v>
      </c>
      <c r="F404" s="229" t="s">
        <v>434</v>
      </c>
      <c r="G404" s="226"/>
      <c r="H404" s="230">
        <v>18.41</v>
      </c>
      <c r="I404" s="231"/>
      <c r="J404" s="226"/>
      <c r="K404" s="226"/>
      <c r="L404" s="232"/>
      <c r="M404" s="233"/>
      <c r="N404" s="234"/>
      <c r="O404" s="234"/>
      <c r="P404" s="234"/>
      <c r="Q404" s="234"/>
      <c r="R404" s="234"/>
      <c r="S404" s="234"/>
      <c r="T404" s="235"/>
      <c r="U404" s="12"/>
      <c r="V404" s="12"/>
      <c r="W404" s="12"/>
      <c r="X404" s="12"/>
      <c r="Y404" s="12"/>
      <c r="Z404" s="12"/>
      <c r="AA404" s="12"/>
      <c r="AB404" s="12"/>
      <c r="AC404" s="12"/>
      <c r="AD404" s="12"/>
      <c r="AE404" s="12"/>
      <c r="AT404" s="236" t="s">
        <v>148</v>
      </c>
      <c r="AU404" s="236" t="s">
        <v>83</v>
      </c>
      <c r="AV404" s="12" t="s">
        <v>85</v>
      </c>
      <c r="AW404" s="12" t="s">
        <v>32</v>
      </c>
      <c r="AX404" s="12" t="s">
        <v>75</v>
      </c>
      <c r="AY404" s="236" t="s">
        <v>141</v>
      </c>
    </row>
    <row r="405" s="12" customFormat="1">
      <c r="A405" s="12"/>
      <c r="B405" s="225"/>
      <c r="C405" s="226"/>
      <c r="D405" s="227" t="s">
        <v>148</v>
      </c>
      <c r="E405" s="228" t="s">
        <v>1</v>
      </c>
      <c r="F405" s="229" t="s">
        <v>435</v>
      </c>
      <c r="G405" s="226"/>
      <c r="H405" s="230">
        <v>13.734999999999999</v>
      </c>
      <c r="I405" s="231"/>
      <c r="J405" s="226"/>
      <c r="K405" s="226"/>
      <c r="L405" s="232"/>
      <c r="M405" s="233"/>
      <c r="N405" s="234"/>
      <c r="O405" s="234"/>
      <c r="P405" s="234"/>
      <c r="Q405" s="234"/>
      <c r="R405" s="234"/>
      <c r="S405" s="234"/>
      <c r="T405" s="235"/>
      <c r="U405" s="12"/>
      <c r="V405" s="12"/>
      <c r="W405" s="12"/>
      <c r="X405" s="12"/>
      <c r="Y405" s="12"/>
      <c r="Z405" s="12"/>
      <c r="AA405" s="12"/>
      <c r="AB405" s="12"/>
      <c r="AC405" s="12"/>
      <c r="AD405" s="12"/>
      <c r="AE405" s="12"/>
      <c r="AT405" s="236" t="s">
        <v>148</v>
      </c>
      <c r="AU405" s="236" t="s">
        <v>83</v>
      </c>
      <c r="AV405" s="12" t="s">
        <v>85</v>
      </c>
      <c r="AW405" s="12" t="s">
        <v>32</v>
      </c>
      <c r="AX405" s="12" t="s">
        <v>75</v>
      </c>
      <c r="AY405" s="236" t="s">
        <v>141</v>
      </c>
    </row>
    <row r="406" s="12" customFormat="1">
      <c r="A406" s="12"/>
      <c r="B406" s="225"/>
      <c r="C406" s="226"/>
      <c r="D406" s="227" t="s">
        <v>148</v>
      </c>
      <c r="E406" s="228" t="s">
        <v>1</v>
      </c>
      <c r="F406" s="229" t="s">
        <v>433</v>
      </c>
      <c r="G406" s="226"/>
      <c r="H406" s="230">
        <v>31.323</v>
      </c>
      <c r="I406" s="231"/>
      <c r="J406" s="226"/>
      <c r="K406" s="226"/>
      <c r="L406" s="232"/>
      <c r="M406" s="233"/>
      <c r="N406" s="234"/>
      <c r="O406" s="234"/>
      <c r="P406" s="234"/>
      <c r="Q406" s="234"/>
      <c r="R406" s="234"/>
      <c r="S406" s="234"/>
      <c r="T406" s="235"/>
      <c r="U406" s="12"/>
      <c r="V406" s="12"/>
      <c r="W406" s="12"/>
      <c r="X406" s="12"/>
      <c r="Y406" s="12"/>
      <c r="Z406" s="12"/>
      <c r="AA406" s="12"/>
      <c r="AB406" s="12"/>
      <c r="AC406" s="12"/>
      <c r="AD406" s="12"/>
      <c r="AE406" s="12"/>
      <c r="AT406" s="236" t="s">
        <v>148</v>
      </c>
      <c r="AU406" s="236" t="s">
        <v>83</v>
      </c>
      <c r="AV406" s="12" t="s">
        <v>85</v>
      </c>
      <c r="AW406" s="12" t="s">
        <v>32</v>
      </c>
      <c r="AX406" s="12" t="s">
        <v>75</v>
      </c>
      <c r="AY406" s="236" t="s">
        <v>141</v>
      </c>
    </row>
    <row r="407" s="12" customFormat="1">
      <c r="A407" s="12"/>
      <c r="B407" s="225"/>
      <c r="C407" s="226"/>
      <c r="D407" s="227" t="s">
        <v>148</v>
      </c>
      <c r="E407" s="228" t="s">
        <v>1</v>
      </c>
      <c r="F407" s="229" t="s">
        <v>434</v>
      </c>
      <c r="G407" s="226"/>
      <c r="H407" s="230">
        <v>18.41</v>
      </c>
      <c r="I407" s="231"/>
      <c r="J407" s="226"/>
      <c r="K407" s="226"/>
      <c r="L407" s="232"/>
      <c r="M407" s="233"/>
      <c r="N407" s="234"/>
      <c r="O407" s="234"/>
      <c r="P407" s="234"/>
      <c r="Q407" s="234"/>
      <c r="R407" s="234"/>
      <c r="S407" s="234"/>
      <c r="T407" s="235"/>
      <c r="U407" s="12"/>
      <c r="V407" s="12"/>
      <c r="W407" s="12"/>
      <c r="X407" s="12"/>
      <c r="Y407" s="12"/>
      <c r="Z407" s="12"/>
      <c r="AA407" s="12"/>
      <c r="AB407" s="12"/>
      <c r="AC407" s="12"/>
      <c r="AD407" s="12"/>
      <c r="AE407" s="12"/>
      <c r="AT407" s="236" t="s">
        <v>148</v>
      </c>
      <c r="AU407" s="236" t="s">
        <v>83</v>
      </c>
      <c r="AV407" s="12" t="s">
        <v>85</v>
      </c>
      <c r="AW407" s="12" t="s">
        <v>32</v>
      </c>
      <c r="AX407" s="12" t="s">
        <v>75</v>
      </c>
      <c r="AY407" s="236" t="s">
        <v>141</v>
      </c>
    </row>
    <row r="408" s="12" customFormat="1">
      <c r="A408" s="12"/>
      <c r="B408" s="225"/>
      <c r="C408" s="226"/>
      <c r="D408" s="227" t="s">
        <v>148</v>
      </c>
      <c r="E408" s="228" t="s">
        <v>1</v>
      </c>
      <c r="F408" s="229" t="s">
        <v>435</v>
      </c>
      <c r="G408" s="226"/>
      <c r="H408" s="230">
        <v>13.734999999999999</v>
      </c>
      <c r="I408" s="231"/>
      <c r="J408" s="226"/>
      <c r="K408" s="226"/>
      <c r="L408" s="232"/>
      <c r="M408" s="233"/>
      <c r="N408" s="234"/>
      <c r="O408" s="234"/>
      <c r="P408" s="234"/>
      <c r="Q408" s="234"/>
      <c r="R408" s="234"/>
      <c r="S408" s="234"/>
      <c r="T408" s="235"/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T408" s="236" t="s">
        <v>148</v>
      </c>
      <c r="AU408" s="236" t="s">
        <v>83</v>
      </c>
      <c r="AV408" s="12" t="s">
        <v>85</v>
      </c>
      <c r="AW408" s="12" t="s">
        <v>32</v>
      </c>
      <c r="AX408" s="12" t="s">
        <v>75</v>
      </c>
      <c r="AY408" s="236" t="s">
        <v>141</v>
      </c>
    </row>
    <row r="409" s="13" customFormat="1">
      <c r="A409" s="13"/>
      <c r="B409" s="237"/>
      <c r="C409" s="238"/>
      <c r="D409" s="227" t="s">
        <v>148</v>
      </c>
      <c r="E409" s="239" t="s">
        <v>1</v>
      </c>
      <c r="F409" s="240" t="s">
        <v>150</v>
      </c>
      <c r="G409" s="238"/>
      <c r="H409" s="241">
        <v>208.64100000000002</v>
      </c>
      <c r="I409" s="242"/>
      <c r="J409" s="238"/>
      <c r="K409" s="238"/>
      <c r="L409" s="243"/>
      <c r="M409" s="244"/>
      <c r="N409" s="245"/>
      <c r="O409" s="245"/>
      <c r="P409" s="245"/>
      <c r="Q409" s="245"/>
      <c r="R409" s="245"/>
      <c r="S409" s="245"/>
      <c r="T409" s="246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7" t="s">
        <v>148</v>
      </c>
      <c r="AU409" s="247" t="s">
        <v>83</v>
      </c>
      <c r="AV409" s="13" t="s">
        <v>146</v>
      </c>
      <c r="AW409" s="13" t="s">
        <v>32</v>
      </c>
      <c r="AX409" s="13" t="s">
        <v>83</v>
      </c>
      <c r="AY409" s="247" t="s">
        <v>141</v>
      </c>
    </row>
    <row r="410" s="2" customFormat="1" ht="21.75" customHeight="1">
      <c r="A410" s="38"/>
      <c r="B410" s="39"/>
      <c r="C410" s="211" t="s">
        <v>436</v>
      </c>
      <c r="D410" s="211" t="s">
        <v>142</v>
      </c>
      <c r="E410" s="212" t="s">
        <v>437</v>
      </c>
      <c r="F410" s="213" t="s">
        <v>438</v>
      </c>
      <c r="G410" s="214" t="s">
        <v>145</v>
      </c>
      <c r="H410" s="215">
        <v>139.601</v>
      </c>
      <c r="I410" s="216"/>
      <c r="J410" s="217">
        <f>ROUND(I410*H410,2)</f>
        <v>0</v>
      </c>
      <c r="K410" s="218"/>
      <c r="L410" s="44"/>
      <c r="M410" s="219" t="s">
        <v>1</v>
      </c>
      <c r="N410" s="220" t="s">
        <v>40</v>
      </c>
      <c r="O410" s="91"/>
      <c r="P410" s="221">
        <f>O410*H410</f>
        <v>0</v>
      </c>
      <c r="Q410" s="221">
        <v>0</v>
      </c>
      <c r="R410" s="221">
        <f>Q410*H410</f>
        <v>0</v>
      </c>
      <c r="S410" s="221">
        <v>0</v>
      </c>
      <c r="T410" s="222">
        <f>S410*H410</f>
        <v>0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3" t="s">
        <v>146</v>
      </c>
      <c r="AT410" s="223" t="s">
        <v>142</v>
      </c>
      <c r="AU410" s="223" t="s">
        <v>83</v>
      </c>
      <c r="AY410" s="17" t="s">
        <v>141</v>
      </c>
      <c r="BE410" s="224">
        <f>IF(N410="základní",J410,0)</f>
        <v>0</v>
      </c>
      <c r="BF410" s="224">
        <f>IF(N410="snížená",J410,0)</f>
        <v>0</v>
      </c>
      <c r="BG410" s="224">
        <f>IF(N410="zákl. přenesená",J410,0)</f>
        <v>0</v>
      </c>
      <c r="BH410" s="224">
        <f>IF(N410="sníž. přenesená",J410,0)</f>
        <v>0</v>
      </c>
      <c r="BI410" s="224">
        <f>IF(N410="nulová",J410,0)</f>
        <v>0</v>
      </c>
      <c r="BJ410" s="17" t="s">
        <v>83</v>
      </c>
      <c r="BK410" s="224">
        <f>ROUND(I410*H410,2)</f>
        <v>0</v>
      </c>
      <c r="BL410" s="17" t="s">
        <v>146</v>
      </c>
      <c r="BM410" s="223" t="s">
        <v>439</v>
      </c>
    </row>
    <row r="411" s="12" customFormat="1">
      <c r="A411" s="12"/>
      <c r="B411" s="225"/>
      <c r="C411" s="226"/>
      <c r="D411" s="227" t="s">
        <v>148</v>
      </c>
      <c r="E411" s="228" t="s">
        <v>1</v>
      </c>
      <c r="F411" s="229" t="s">
        <v>440</v>
      </c>
      <c r="G411" s="226"/>
      <c r="H411" s="230">
        <v>59.119</v>
      </c>
      <c r="I411" s="231"/>
      <c r="J411" s="226"/>
      <c r="K411" s="226"/>
      <c r="L411" s="232"/>
      <c r="M411" s="233"/>
      <c r="N411" s="234"/>
      <c r="O411" s="234"/>
      <c r="P411" s="234"/>
      <c r="Q411" s="234"/>
      <c r="R411" s="234"/>
      <c r="S411" s="234"/>
      <c r="T411" s="235"/>
      <c r="U411" s="12"/>
      <c r="V411" s="12"/>
      <c r="W411" s="12"/>
      <c r="X411" s="12"/>
      <c r="Y411" s="12"/>
      <c r="Z411" s="12"/>
      <c r="AA411" s="12"/>
      <c r="AB411" s="12"/>
      <c r="AC411" s="12"/>
      <c r="AD411" s="12"/>
      <c r="AE411" s="12"/>
      <c r="AT411" s="236" t="s">
        <v>148</v>
      </c>
      <c r="AU411" s="236" t="s">
        <v>83</v>
      </c>
      <c r="AV411" s="12" t="s">
        <v>85</v>
      </c>
      <c r="AW411" s="12" t="s">
        <v>32</v>
      </c>
      <c r="AX411" s="12" t="s">
        <v>75</v>
      </c>
      <c r="AY411" s="236" t="s">
        <v>141</v>
      </c>
    </row>
    <row r="412" s="12" customFormat="1">
      <c r="A412" s="12"/>
      <c r="B412" s="225"/>
      <c r="C412" s="226"/>
      <c r="D412" s="227" t="s">
        <v>148</v>
      </c>
      <c r="E412" s="228" t="s">
        <v>1</v>
      </c>
      <c r="F412" s="229" t="s">
        <v>441</v>
      </c>
      <c r="G412" s="226"/>
      <c r="H412" s="230">
        <v>5.5880000000000001</v>
      </c>
      <c r="I412" s="231"/>
      <c r="J412" s="226"/>
      <c r="K412" s="226"/>
      <c r="L412" s="232"/>
      <c r="M412" s="233"/>
      <c r="N412" s="234"/>
      <c r="O412" s="234"/>
      <c r="P412" s="234"/>
      <c r="Q412" s="234"/>
      <c r="R412" s="234"/>
      <c r="S412" s="234"/>
      <c r="T412" s="235"/>
      <c r="U412" s="12"/>
      <c r="V412" s="12"/>
      <c r="W412" s="12"/>
      <c r="X412" s="12"/>
      <c r="Y412" s="12"/>
      <c r="Z412" s="12"/>
      <c r="AA412" s="12"/>
      <c r="AB412" s="12"/>
      <c r="AC412" s="12"/>
      <c r="AD412" s="12"/>
      <c r="AE412" s="12"/>
      <c r="AT412" s="236" t="s">
        <v>148</v>
      </c>
      <c r="AU412" s="236" t="s">
        <v>83</v>
      </c>
      <c r="AV412" s="12" t="s">
        <v>85</v>
      </c>
      <c r="AW412" s="12" t="s">
        <v>32</v>
      </c>
      <c r="AX412" s="12" t="s">
        <v>75</v>
      </c>
      <c r="AY412" s="236" t="s">
        <v>141</v>
      </c>
    </row>
    <row r="413" s="12" customFormat="1">
      <c r="A413" s="12"/>
      <c r="B413" s="225"/>
      <c r="C413" s="226"/>
      <c r="D413" s="227" t="s">
        <v>148</v>
      </c>
      <c r="E413" s="228" t="s">
        <v>1</v>
      </c>
      <c r="F413" s="229" t="s">
        <v>442</v>
      </c>
      <c r="G413" s="226"/>
      <c r="H413" s="230">
        <v>30.384</v>
      </c>
      <c r="I413" s="231"/>
      <c r="J413" s="226"/>
      <c r="K413" s="226"/>
      <c r="L413" s="232"/>
      <c r="M413" s="233"/>
      <c r="N413" s="234"/>
      <c r="O413" s="234"/>
      <c r="P413" s="234"/>
      <c r="Q413" s="234"/>
      <c r="R413" s="234"/>
      <c r="S413" s="234"/>
      <c r="T413" s="235"/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T413" s="236" t="s">
        <v>148</v>
      </c>
      <c r="AU413" s="236" t="s">
        <v>83</v>
      </c>
      <c r="AV413" s="12" t="s">
        <v>85</v>
      </c>
      <c r="AW413" s="12" t="s">
        <v>32</v>
      </c>
      <c r="AX413" s="12" t="s">
        <v>75</v>
      </c>
      <c r="AY413" s="236" t="s">
        <v>141</v>
      </c>
    </row>
    <row r="414" s="12" customFormat="1">
      <c r="A414" s="12"/>
      <c r="B414" s="225"/>
      <c r="C414" s="226"/>
      <c r="D414" s="227" t="s">
        <v>148</v>
      </c>
      <c r="E414" s="228" t="s">
        <v>1</v>
      </c>
      <c r="F414" s="229" t="s">
        <v>441</v>
      </c>
      <c r="G414" s="226"/>
      <c r="H414" s="230">
        <v>5.5880000000000001</v>
      </c>
      <c r="I414" s="231"/>
      <c r="J414" s="226"/>
      <c r="K414" s="226"/>
      <c r="L414" s="232"/>
      <c r="M414" s="233"/>
      <c r="N414" s="234"/>
      <c r="O414" s="234"/>
      <c r="P414" s="234"/>
      <c r="Q414" s="234"/>
      <c r="R414" s="234"/>
      <c r="S414" s="234"/>
      <c r="T414" s="235"/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T414" s="236" t="s">
        <v>148</v>
      </c>
      <c r="AU414" s="236" t="s">
        <v>83</v>
      </c>
      <c r="AV414" s="12" t="s">
        <v>85</v>
      </c>
      <c r="AW414" s="12" t="s">
        <v>32</v>
      </c>
      <c r="AX414" s="12" t="s">
        <v>75</v>
      </c>
      <c r="AY414" s="236" t="s">
        <v>141</v>
      </c>
    </row>
    <row r="415" s="12" customFormat="1">
      <c r="A415" s="12"/>
      <c r="B415" s="225"/>
      <c r="C415" s="226"/>
      <c r="D415" s="227" t="s">
        <v>148</v>
      </c>
      <c r="E415" s="228" t="s">
        <v>1</v>
      </c>
      <c r="F415" s="229" t="s">
        <v>443</v>
      </c>
      <c r="G415" s="226"/>
      <c r="H415" s="230">
        <v>2.3999999999999999</v>
      </c>
      <c r="I415" s="231"/>
      <c r="J415" s="226"/>
      <c r="K415" s="226"/>
      <c r="L415" s="232"/>
      <c r="M415" s="233"/>
      <c r="N415" s="234"/>
      <c r="O415" s="234"/>
      <c r="P415" s="234"/>
      <c r="Q415" s="234"/>
      <c r="R415" s="234"/>
      <c r="S415" s="234"/>
      <c r="T415" s="235"/>
      <c r="U415" s="12"/>
      <c r="V415" s="12"/>
      <c r="W415" s="12"/>
      <c r="X415" s="12"/>
      <c r="Y415" s="12"/>
      <c r="Z415" s="12"/>
      <c r="AA415" s="12"/>
      <c r="AB415" s="12"/>
      <c r="AC415" s="12"/>
      <c r="AD415" s="12"/>
      <c r="AE415" s="12"/>
      <c r="AT415" s="236" t="s">
        <v>148</v>
      </c>
      <c r="AU415" s="236" t="s">
        <v>83</v>
      </c>
      <c r="AV415" s="12" t="s">
        <v>85</v>
      </c>
      <c r="AW415" s="12" t="s">
        <v>32</v>
      </c>
      <c r="AX415" s="12" t="s">
        <v>75</v>
      </c>
      <c r="AY415" s="236" t="s">
        <v>141</v>
      </c>
    </row>
    <row r="416" s="12" customFormat="1">
      <c r="A416" s="12"/>
      <c r="B416" s="225"/>
      <c r="C416" s="226"/>
      <c r="D416" s="227" t="s">
        <v>148</v>
      </c>
      <c r="E416" s="228" t="s">
        <v>1</v>
      </c>
      <c r="F416" s="229" t="s">
        <v>444</v>
      </c>
      <c r="G416" s="226"/>
      <c r="H416" s="230">
        <v>30.384</v>
      </c>
      <c r="I416" s="231"/>
      <c r="J416" s="226"/>
      <c r="K416" s="226"/>
      <c r="L416" s="232"/>
      <c r="M416" s="233"/>
      <c r="N416" s="234"/>
      <c r="O416" s="234"/>
      <c r="P416" s="234"/>
      <c r="Q416" s="234"/>
      <c r="R416" s="234"/>
      <c r="S416" s="234"/>
      <c r="T416" s="235"/>
      <c r="U416" s="12"/>
      <c r="V416" s="12"/>
      <c r="W416" s="12"/>
      <c r="X416" s="12"/>
      <c r="Y416" s="12"/>
      <c r="Z416" s="12"/>
      <c r="AA416" s="12"/>
      <c r="AB416" s="12"/>
      <c r="AC416" s="12"/>
      <c r="AD416" s="12"/>
      <c r="AE416" s="12"/>
      <c r="AT416" s="236" t="s">
        <v>148</v>
      </c>
      <c r="AU416" s="236" t="s">
        <v>83</v>
      </c>
      <c r="AV416" s="12" t="s">
        <v>85</v>
      </c>
      <c r="AW416" s="12" t="s">
        <v>32</v>
      </c>
      <c r="AX416" s="12" t="s">
        <v>75</v>
      </c>
      <c r="AY416" s="236" t="s">
        <v>141</v>
      </c>
    </row>
    <row r="417" s="12" customFormat="1">
      <c r="A417" s="12"/>
      <c r="B417" s="225"/>
      <c r="C417" s="226"/>
      <c r="D417" s="227" t="s">
        <v>148</v>
      </c>
      <c r="E417" s="228" t="s">
        <v>1</v>
      </c>
      <c r="F417" s="229" t="s">
        <v>445</v>
      </c>
      <c r="G417" s="226"/>
      <c r="H417" s="230">
        <v>6.1379999999999999</v>
      </c>
      <c r="I417" s="231"/>
      <c r="J417" s="226"/>
      <c r="K417" s="226"/>
      <c r="L417" s="232"/>
      <c r="M417" s="233"/>
      <c r="N417" s="234"/>
      <c r="O417" s="234"/>
      <c r="P417" s="234"/>
      <c r="Q417" s="234"/>
      <c r="R417" s="234"/>
      <c r="S417" s="234"/>
      <c r="T417" s="235"/>
      <c r="U417" s="12"/>
      <c r="V417" s="12"/>
      <c r="W417" s="12"/>
      <c r="X417" s="12"/>
      <c r="Y417" s="12"/>
      <c r="Z417" s="12"/>
      <c r="AA417" s="12"/>
      <c r="AB417" s="12"/>
      <c r="AC417" s="12"/>
      <c r="AD417" s="12"/>
      <c r="AE417" s="12"/>
      <c r="AT417" s="236" t="s">
        <v>148</v>
      </c>
      <c r="AU417" s="236" t="s">
        <v>83</v>
      </c>
      <c r="AV417" s="12" t="s">
        <v>85</v>
      </c>
      <c r="AW417" s="12" t="s">
        <v>32</v>
      </c>
      <c r="AX417" s="12" t="s">
        <v>75</v>
      </c>
      <c r="AY417" s="236" t="s">
        <v>141</v>
      </c>
    </row>
    <row r="418" s="13" customFormat="1">
      <c r="A418" s="13"/>
      <c r="B418" s="237"/>
      <c r="C418" s="238"/>
      <c r="D418" s="227" t="s">
        <v>148</v>
      </c>
      <c r="E418" s="239" t="s">
        <v>1</v>
      </c>
      <c r="F418" s="240" t="s">
        <v>150</v>
      </c>
      <c r="G418" s="238"/>
      <c r="H418" s="241">
        <v>139.601</v>
      </c>
      <c r="I418" s="242"/>
      <c r="J418" s="238"/>
      <c r="K418" s="238"/>
      <c r="L418" s="243"/>
      <c r="M418" s="244"/>
      <c r="N418" s="245"/>
      <c r="O418" s="245"/>
      <c r="P418" s="245"/>
      <c r="Q418" s="245"/>
      <c r="R418" s="245"/>
      <c r="S418" s="245"/>
      <c r="T418" s="246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47" t="s">
        <v>148</v>
      </c>
      <c r="AU418" s="247" t="s">
        <v>83</v>
      </c>
      <c r="AV418" s="13" t="s">
        <v>146</v>
      </c>
      <c r="AW418" s="13" t="s">
        <v>32</v>
      </c>
      <c r="AX418" s="13" t="s">
        <v>83</v>
      </c>
      <c r="AY418" s="247" t="s">
        <v>141</v>
      </c>
    </row>
    <row r="419" s="2" customFormat="1" ht="16.5" customHeight="1">
      <c r="A419" s="38"/>
      <c r="B419" s="39"/>
      <c r="C419" s="211" t="s">
        <v>446</v>
      </c>
      <c r="D419" s="211" t="s">
        <v>142</v>
      </c>
      <c r="E419" s="212" t="s">
        <v>447</v>
      </c>
      <c r="F419" s="213" t="s">
        <v>448</v>
      </c>
      <c r="G419" s="214" t="s">
        <v>203</v>
      </c>
      <c r="H419" s="215">
        <v>30.786999999999999</v>
      </c>
      <c r="I419" s="216"/>
      <c r="J419" s="217">
        <f>ROUND(I419*H419,2)</f>
        <v>0</v>
      </c>
      <c r="K419" s="218"/>
      <c r="L419" s="44"/>
      <c r="M419" s="219" t="s">
        <v>1</v>
      </c>
      <c r="N419" s="220" t="s">
        <v>40</v>
      </c>
      <c r="O419" s="91"/>
      <c r="P419" s="221">
        <f>O419*H419</f>
        <v>0</v>
      </c>
      <c r="Q419" s="221">
        <v>0</v>
      </c>
      <c r="R419" s="221">
        <f>Q419*H419</f>
        <v>0</v>
      </c>
      <c r="S419" s="221">
        <v>0</v>
      </c>
      <c r="T419" s="222">
        <f>S419*H419</f>
        <v>0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3" t="s">
        <v>146</v>
      </c>
      <c r="AT419" s="223" t="s">
        <v>142</v>
      </c>
      <c r="AU419" s="223" t="s">
        <v>83</v>
      </c>
      <c r="AY419" s="17" t="s">
        <v>141</v>
      </c>
      <c r="BE419" s="224">
        <f>IF(N419="základní",J419,0)</f>
        <v>0</v>
      </c>
      <c r="BF419" s="224">
        <f>IF(N419="snížená",J419,0)</f>
        <v>0</v>
      </c>
      <c r="BG419" s="224">
        <f>IF(N419="zákl. přenesená",J419,0)</f>
        <v>0</v>
      </c>
      <c r="BH419" s="224">
        <f>IF(N419="sníž. přenesená",J419,0)</f>
        <v>0</v>
      </c>
      <c r="BI419" s="224">
        <f>IF(N419="nulová",J419,0)</f>
        <v>0</v>
      </c>
      <c r="BJ419" s="17" t="s">
        <v>83</v>
      </c>
      <c r="BK419" s="224">
        <f>ROUND(I419*H419,2)</f>
        <v>0</v>
      </c>
      <c r="BL419" s="17" t="s">
        <v>146</v>
      </c>
      <c r="BM419" s="223" t="s">
        <v>449</v>
      </c>
    </row>
    <row r="420" s="12" customFormat="1">
      <c r="A420" s="12"/>
      <c r="B420" s="225"/>
      <c r="C420" s="226"/>
      <c r="D420" s="227" t="s">
        <v>148</v>
      </c>
      <c r="E420" s="228" t="s">
        <v>1</v>
      </c>
      <c r="F420" s="229" t="s">
        <v>450</v>
      </c>
      <c r="G420" s="226"/>
      <c r="H420" s="230">
        <v>39.984999999999999</v>
      </c>
      <c r="I420" s="231"/>
      <c r="J420" s="226"/>
      <c r="K420" s="226"/>
      <c r="L420" s="232"/>
      <c r="M420" s="233"/>
      <c r="N420" s="234"/>
      <c r="O420" s="234"/>
      <c r="P420" s="234"/>
      <c r="Q420" s="234"/>
      <c r="R420" s="234"/>
      <c r="S420" s="234"/>
      <c r="T420" s="235"/>
      <c r="U420" s="12"/>
      <c r="V420" s="12"/>
      <c r="W420" s="12"/>
      <c r="X420" s="12"/>
      <c r="Y420" s="12"/>
      <c r="Z420" s="12"/>
      <c r="AA420" s="12"/>
      <c r="AB420" s="12"/>
      <c r="AC420" s="12"/>
      <c r="AD420" s="12"/>
      <c r="AE420" s="12"/>
      <c r="AT420" s="236" t="s">
        <v>148</v>
      </c>
      <c r="AU420" s="236" t="s">
        <v>83</v>
      </c>
      <c r="AV420" s="12" t="s">
        <v>85</v>
      </c>
      <c r="AW420" s="12" t="s">
        <v>32</v>
      </c>
      <c r="AX420" s="12" t="s">
        <v>75</v>
      </c>
      <c r="AY420" s="236" t="s">
        <v>141</v>
      </c>
    </row>
    <row r="421" s="12" customFormat="1">
      <c r="A421" s="12"/>
      <c r="B421" s="225"/>
      <c r="C421" s="226"/>
      <c r="D421" s="227" t="s">
        <v>148</v>
      </c>
      <c r="E421" s="228" t="s">
        <v>1</v>
      </c>
      <c r="F421" s="229" t="s">
        <v>451</v>
      </c>
      <c r="G421" s="226"/>
      <c r="H421" s="230">
        <v>-9.1980000000000004</v>
      </c>
      <c r="I421" s="231"/>
      <c r="J421" s="226"/>
      <c r="K421" s="226"/>
      <c r="L421" s="232"/>
      <c r="M421" s="233"/>
      <c r="N421" s="234"/>
      <c r="O421" s="234"/>
      <c r="P421" s="234"/>
      <c r="Q421" s="234"/>
      <c r="R421" s="234"/>
      <c r="S421" s="234"/>
      <c r="T421" s="235"/>
      <c r="U421" s="12"/>
      <c r="V421" s="12"/>
      <c r="W421" s="12"/>
      <c r="X421" s="12"/>
      <c r="Y421" s="12"/>
      <c r="Z421" s="12"/>
      <c r="AA421" s="12"/>
      <c r="AB421" s="12"/>
      <c r="AC421" s="12"/>
      <c r="AD421" s="12"/>
      <c r="AE421" s="12"/>
      <c r="AT421" s="236" t="s">
        <v>148</v>
      </c>
      <c r="AU421" s="236" t="s">
        <v>83</v>
      </c>
      <c r="AV421" s="12" t="s">
        <v>85</v>
      </c>
      <c r="AW421" s="12" t="s">
        <v>32</v>
      </c>
      <c r="AX421" s="12" t="s">
        <v>75</v>
      </c>
      <c r="AY421" s="236" t="s">
        <v>141</v>
      </c>
    </row>
    <row r="422" s="13" customFormat="1">
      <c r="A422" s="13"/>
      <c r="B422" s="237"/>
      <c r="C422" s="238"/>
      <c r="D422" s="227" t="s">
        <v>148</v>
      </c>
      <c r="E422" s="239" t="s">
        <v>1</v>
      </c>
      <c r="F422" s="240" t="s">
        <v>150</v>
      </c>
      <c r="G422" s="238"/>
      <c r="H422" s="241">
        <v>30.786999999999999</v>
      </c>
      <c r="I422" s="242"/>
      <c r="J422" s="238"/>
      <c r="K422" s="238"/>
      <c r="L422" s="243"/>
      <c r="M422" s="244"/>
      <c r="N422" s="245"/>
      <c r="O422" s="245"/>
      <c r="P422" s="245"/>
      <c r="Q422" s="245"/>
      <c r="R422" s="245"/>
      <c r="S422" s="245"/>
      <c r="T422" s="246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7" t="s">
        <v>148</v>
      </c>
      <c r="AU422" s="247" t="s">
        <v>83</v>
      </c>
      <c r="AV422" s="13" t="s">
        <v>146</v>
      </c>
      <c r="AW422" s="13" t="s">
        <v>32</v>
      </c>
      <c r="AX422" s="13" t="s">
        <v>83</v>
      </c>
      <c r="AY422" s="247" t="s">
        <v>141</v>
      </c>
    </row>
    <row r="423" s="2" customFormat="1" ht="21.75" customHeight="1">
      <c r="A423" s="38"/>
      <c r="B423" s="39"/>
      <c r="C423" s="211" t="s">
        <v>452</v>
      </c>
      <c r="D423" s="211" t="s">
        <v>142</v>
      </c>
      <c r="E423" s="212" t="s">
        <v>453</v>
      </c>
      <c r="F423" s="213" t="s">
        <v>454</v>
      </c>
      <c r="G423" s="214" t="s">
        <v>145</v>
      </c>
      <c r="H423" s="215">
        <v>164.34999999999999</v>
      </c>
      <c r="I423" s="216"/>
      <c r="J423" s="217">
        <f>ROUND(I423*H423,2)</f>
        <v>0</v>
      </c>
      <c r="K423" s="218"/>
      <c r="L423" s="44"/>
      <c r="M423" s="219" t="s">
        <v>1</v>
      </c>
      <c r="N423" s="220" t="s">
        <v>40</v>
      </c>
      <c r="O423" s="91"/>
      <c r="P423" s="221">
        <f>O423*H423</f>
        <v>0</v>
      </c>
      <c r="Q423" s="221">
        <v>0</v>
      </c>
      <c r="R423" s="221">
        <f>Q423*H423</f>
        <v>0</v>
      </c>
      <c r="S423" s="221">
        <v>0</v>
      </c>
      <c r="T423" s="222">
        <f>S423*H423</f>
        <v>0</v>
      </c>
      <c r="U423" s="38"/>
      <c r="V423" s="38"/>
      <c r="W423" s="38"/>
      <c r="X423" s="38"/>
      <c r="Y423" s="38"/>
      <c r="Z423" s="38"/>
      <c r="AA423" s="38"/>
      <c r="AB423" s="38"/>
      <c r="AC423" s="38"/>
      <c r="AD423" s="38"/>
      <c r="AE423" s="38"/>
      <c r="AR423" s="223" t="s">
        <v>146</v>
      </c>
      <c r="AT423" s="223" t="s">
        <v>142</v>
      </c>
      <c r="AU423" s="223" t="s">
        <v>83</v>
      </c>
      <c r="AY423" s="17" t="s">
        <v>141</v>
      </c>
      <c r="BE423" s="224">
        <f>IF(N423="základní",J423,0)</f>
        <v>0</v>
      </c>
      <c r="BF423" s="224">
        <f>IF(N423="snížená",J423,0)</f>
        <v>0</v>
      </c>
      <c r="BG423" s="224">
        <f>IF(N423="zákl. přenesená",J423,0)</f>
        <v>0</v>
      </c>
      <c r="BH423" s="224">
        <f>IF(N423="sníž. přenesená",J423,0)</f>
        <v>0</v>
      </c>
      <c r="BI423" s="224">
        <f>IF(N423="nulová",J423,0)</f>
        <v>0</v>
      </c>
      <c r="BJ423" s="17" t="s">
        <v>83</v>
      </c>
      <c r="BK423" s="224">
        <f>ROUND(I423*H423,2)</f>
        <v>0</v>
      </c>
      <c r="BL423" s="17" t="s">
        <v>146</v>
      </c>
      <c r="BM423" s="223" t="s">
        <v>455</v>
      </c>
    </row>
    <row r="424" s="12" customFormat="1">
      <c r="A424" s="12"/>
      <c r="B424" s="225"/>
      <c r="C424" s="226"/>
      <c r="D424" s="227" t="s">
        <v>148</v>
      </c>
      <c r="E424" s="228" t="s">
        <v>1</v>
      </c>
      <c r="F424" s="229" t="s">
        <v>456</v>
      </c>
      <c r="G424" s="226"/>
      <c r="H424" s="230">
        <v>35.18</v>
      </c>
      <c r="I424" s="231"/>
      <c r="J424" s="226"/>
      <c r="K424" s="226"/>
      <c r="L424" s="232"/>
      <c r="M424" s="233"/>
      <c r="N424" s="234"/>
      <c r="O424" s="234"/>
      <c r="P424" s="234"/>
      <c r="Q424" s="234"/>
      <c r="R424" s="234"/>
      <c r="S424" s="234"/>
      <c r="T424" s="235"/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T424" s="236" t="s">
        <v>148</v>
      </c>
      <c r="AU424" s="236" t="s">
        <v>83</v>
      </c>
      <c r="AV424" s="12" t="s">
        <v>85</v>
      </c>
      <c r="AW424" s="12" t="s">
        <v>32</v>
      </c>
      <c r="AX424" s="12" t="s">
        <v>75</v>
      </c>
      <c r="AY424" s="236" t="s">
        <v>141</v>
      </c>
    </row>
    <row r="425" s="12" customFormat="1">
      <c r="A425" s="12"/>
      <c r="B425" s="225"/>
      <c r="C425" s="226"/>
      <c r="D425" s="227" t="s">
        <v>148</v>
      </c>
      <c r="E425" s="228" t="s">
        <v>1</v>
      </c>
      <c r="F425" s="229" t="s">
        <v>457</v>
      </c>
      <c r="G425" s="226"/>
      <c r="H425" s="230">
        <v>55.18</v>
      </c>
      <c r="I425" s="231"/>
      <c r="J425" s="226"/>
      <c r="K425" s="226"/>
      <c r="L425" s="232"/>
      <c r="M425" s="233"/>
      <c r="N425" s="234"/>
      <c r="O425" s="234"/>
      <c r="P425" s="234"/>
      <c r="Q425" s="234"/>
      <c r="R425" s="234"/>
      <c r="S425" s="234"/>
      <c r="T425" s="235"/>
      <c r="U425" s="12"/>
      <c r="V425" s="12"/>
      <c r="W425" s="12"/>
      <c r="X425" s="12"/>
      <c r="Y425" s="12"/>
      <c r="Z425" s="12"/>
      <c r="AA425" s="12"/>
      <c r="AB425" s="12"/>
      <c r="AC425" s="12"/>
      <c r="AD425" s="12"/>
      <c r="AE425" s="12"/>
      <c r="AT425" s="236" t="s">
        <v>148</v>
      </c>
      <c r="AU425" s="236" t="s">
        <v>83</v>
      </c>
      <c r="AV425" s="12" t="s">
        <v>85</v>
      </c>
      <c r="AW425" s="12" t="s">
        <v>32</v>
      </c>
      <c r="AX425" s="12" t="s">
        <v>75</v>
      </c>
      <c r="AY425" s="236" t="s">
        <v>141</v>
      </c>
    </row>
    <row r="426" s="12" customFormat="1">
      <c r="A426" s="12"/>
      <c r="B426" s="225"/>
      <c r="C426" s="226"/>
      <c r="D426" s="227" t="s">
        <v>148</v>
      </c>
      <c r="E426" s="228" t="s">
        <v>1</v>
      </c>
      <c r="F426" s="229" t="s">
        <v>458</v>
      </c>
      <c r="G426" s="226"/>
      <c r="H426" s="230">
        <v>37.060000000000002</v>
      </c>
      <c r="I426" s="231"/>
      <c r="J426" s="226"/>
      <c r="K426" s="226"/>
      <c r="L426" s="232"/>
      <c r="M426" s="233"/>
      <c r="N426" s="234"/>
      <c r="O426" s="234"/>
      <c r="P426" s="234"/>
      <c r="Q426" s="234"/>
      <c r="R426" s="234"/>
      <c r="S426" s="234"/>
      <c r="T426" s="235"/>
      <c r="U426" s="12"/>
      <c r="V426" s="12"/>
      <c r="W426" s="12"/>
      <c r="X426" s="12"/>
      <c r="Y426" s="12"/>
      <c r="Z426" s="12"/>
      <c r="AA426" s="12"/>
      <c r="AB426" s="12"/>
      <c r="AC426" s="12"/>
      <c r="AD426" s="12"/>
      <c r="AE426" s="12"/>
      <c r="AT426" s="236" t="s">
        <v>148</v>
      </c>
      <c r="AU426" s="236" t="s">
        <v>83</v>
      </c>
      <c r="AV426" s="12" t="s">
        <v>85</v>
      </c>
      <c r="AW426" s="12" t="s">
        <v>32</v>
      </c>
      <c r="AX426" s="12" t="s">
        <v>75</v>
      </c>
      <c r="AY426" s="236" t="s">
        <v>141</v>
      </c>
    </row>
    <row r="427" s="12" customFormat="1">
      <c r="A427" s="12"/>
      <c r="B427" s="225"/>
      <c r="C427" s="226"/>
      <c r="D427" s="227" t="s">
        <v>148</v>
      </c>
      <c r="E427" s="228" t="s">
        <v>1</v>
      </c>
      <c r="F427" s="229" t="s">
        <v>459</v>
      </c>
      <c r="G427" s="226"/>
      <c r="H427" s="230">
        <v>36.93</v>
      </c>
      <c r="I427" s="231"/>
      <c r="J427" s="226"/>
      <c r="K427" s="226"/>
      <c r="L427" s="232"/>
      <c r="M427" s="233"/>
      <c r="N427" s="234"/>
      <c r="O427" s="234"/>
      <c r="P427" s="234"/>
      <c r="Q427" s="234"/>
      <c r="R427" s="234"/>
      <c r="S427" s="234"/>
      <c r="T427" s="235"/>
      <c r="U427" s="12"/>
      <c r="V427" s="12"/>
      <c r="W427" s="12"/>
      <c r="X427" s="12"/>
      <c r="Y427" s="12"/>
      <c r="Z427" s="12"/>
      <c r="AA427" s="12"/>
      <c r="AB427" s="12"/>
      <c r="AC427" s="12"/>
      <c r="AD427" s="12"/>
      <c r="AE427" s="12"/>
      <c r="AT427" s="236" t="s">
        <v>148</v>
      </c>
      <c r="AU427" s="236" t="s">
        <v>83</v>
      </c>
      <c r="AV427" s="12" t="s">
        <v>85</v>
      </c>
      <c r="AW427" s="12" t="s">
        <v>32</v>
      </c>
      <c r="AX427" s="12" t="s">
        <v>75</v>
      </c>
      <c r="AY427" s="236" t="s">
        <v>141</v>
      </c>
    </row>
    <row r="428" s="13" customFormat="1">
      <c r="A428" s="13"/>
      <c r="B428" s="237"/>
      <c r="C428" s="238"/>
      <c r="D428" s="227" t="s">
        <v>148</v>
      </c>
      <c r="E428" s="239" t="s">
        <v>1</v>
      </c>
      <c r="F428" s="240" t="s">
        <v>150</v>
      </c>
      <c r="G428" s="238"/>
      <c r="H428" s="241">
        <v>164.34999999999999</v>
      </c>
      <c r="I428" s="242"/>
      <c r="J428" s="238"/>
      <c r="K428" s="238"/>
      <c r="L428" s="243"/>
      <c r="M428" s="244"/>
      <c r="N428" s="245"/>
      <c r="O428" s="245"/>
      <c r="P428" s="245"/>
      <c r="Q428" s="245"/>
      <c r="R428" s="245"/>
      <c r="S428" s="245"/>
      <c r="T428" s="246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7" t="s">
        <v>148</v>
      </c>
      <c r="AU428" s="247" t="s">
        <v>83</v>
      </c>
      <c r="AV428" s="13" t="s">
        <v>146</v>
      </c>
      <c r="AW428" s="13" t="s">
        <v>32</v>
      </c>
      <c r="AX428" s="13" t="s">
        <v>83</v>
      </c>
      <c r="AY428" s="247" t="s">
        <v>141</v>
      </c>
    </row>
    <row r="429" s="2" customFormat="1" ht="16.5" customHeight="1">
      <c r="A429" s="38"/>
      <c r="B429" s="39"/>
      <c r="C429" s="211" t="s">
        <v>460</v>
      </c>
      <c r="D429" s="211" t="s">
        <v>142</v>
      </c>
      <c r="E429" s="212" t="s">
        <v>461</v>
      </c>
      <c r="F429" s="213" t="s">
        <v>462</v>
      </c>
      <c r="G429" s="214" t="s">
        <v>153</v>
      </c>
      <c r="H429" s="215">
        <v>33</v>
      </c>
      <c r="I429" s="216"/>
      <c r="J429" s="217">
        <f>ROUND(I429*H429,2)</f>
        <v>0</v>
      </c>
      <c r="K429" s="218"/>
      <c r="L429" s="44"/>
      <c r="M429" s="219" t="s">
        <v>1</v>
      </c>
      <c r="N429" s="220" t="s">
        <v>40</v>
      </c>
      <c r="O429" s="91"/>
      <c r="P429" s="221">
        <f>O429*H429</f>
        <v>0</v>
      </c>
      <c r="Q429" s="221">
        <v>0</v>
      </c>
      <c r="R429" s="221">
        <f>Q429*H429</f>
        <v>0</v>
      </c>
      <c r="S429" s="221">
        <v>0</v>
      </c>
      <c r="T429" s="222">
        <f>S429*H429</f>
        <v>0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3" t="s">
        <v>146</v>
      </c>
      <c r="AT429" s="223" t="s">
        <v>142</v>
      </c>
      <c r="AU429" s="223" t="s">
        <v>83</v>
      </c>
      <c r="AY429" s="17" t="s">
        <v>141</v>
      </c>
      <c r="BE429" s="224">
        <f>IF(N429="základní",J429,0)</f>
        <v>0</v>
      </c>
      <c r="BF429" s="224">
        <f>IF(N429="snížená",J429,0)</f>
        <v>0</v>
      </c>
      <c r="BG429" s="224">
        <f>IF(N429="zákl. přenesená",J429,0)</f>
        <v>0</v>
      </c>
      <c r="BH429" s="224">
        <f>IF(N429="sníž. přenesená",J429,0)</f>
        <v>0</v>
      </c>
      <c r="BI429" s="224">
        <f>IF(N429="nulová",J429,0)</f>
        <v>0</v>
      </c>
      <c r="BJ429" s="17" t="s">
        <v>83</v>
      </c>
      <c r="BK429" s="224">
        <f>ROUND(I429*H429,2)</f>
        <v>0</v>
      </c>
      <c r="BL429" s="17" t="s">
        <v>146</v>
      </c>
      <c r="BM429" s="223" t="s">
        <v>463</v>
      </c>
    </row>
    <row r="430" s="12" customFormat="1">
      <c r="A430" s="12"/>
      <c r="B430" s="225"/>
      <c r="C430" s="226"/>
      <c r="D430" s="227" t="s">
        <v>148</v>
      </c>
      <c r="E430" s="228" t="s">
        <v>1</v>
      </c>
      <c r="F430" s="229" t="s">
        <v>243</v>
      </c>
      <c r="G430" s="226"/>
      <c r="H430" s="230">
        <v>14</v>
      </c>
      <c r="I430" s="231"/>
      <c r="J430" s="226"/>
      <c r="K430" s="226"/>
      <c r="L430" s="232"/>
      <c r="M430" s="233"/>
      <c r="N430" s="234"/>
      <c r="O430" s="234"/>
      <c r="P430" s="234"/>
      <c r="Q430" s="234"/>
      <c r="R430" s="234"/>
      <c r="S430" s="234"/>
      <c r="T430" s="235"/>
      <c r="U430" s="12"/>
      <c r="V430" s="12"/>
      <c r="W430" s="12"/>
      <c r="X430" s="12"/>
      <c r="Y430" s="12"/>
      <c r="Z430" s="12"/>
      <c r="AA430" s="12"/>
      <c r="AB430" s="12"/>
      <c r="AC430" s="12"/>
      <c r="AD430" s="12"/>
      <c r="AE430" s="12"/>
      <c r="AT430" s="236" t="s">
        <v>148</v>
      </c>
      <c r="AU430" s="236" t="s">
        <v>83</v>
      </c>
      <c r="AV430" s="12" t="s">
        <v>85</v>
      </c>
      <c r="AW430" s="12" t="s">
        <v>32</v>
      </c>
      <c r="AX430" s="12" t="s">
        <v>75</v>
      </c>
      <c r="AY430" s="236" t="s">
        <v>141</v>
      </c>
    </row>
    <row r="431" s="12" customFormat="1">
      <c r="A431" s="12"/>
      <c r="B431" s="225"/>
      <c r="C431" s="226"/>
      <c r="D431" s="227" t="s">
        <v>148</v>
      </c>
      <c r="E431" s="228" t="s">
        <v>1</v>
      </c>
      <c r="F431" s="229" t="s">
        <v>200</v>
      </c>
      <c r="G431" s="226"/>
      <c r="H431" s="230">
        <v>9</v>
      </c>
      <c r="I431" s="231"/>
      <c r="J431" s="226"/>
      <c r="K431" s="226"/>
      <c r="L431" s="232"/>
      <c r="M431" s="233"/>
      <c r="N431" s="234"/>
      <c r="O431" s="234"/>
      <c r="P431" s="234"/>
      <c r="Q431" s="234"/>
      <c r="R431" s="234"/>
      <c r="S431" s="234"/>
      <c r="T431" s="235"/>
      <c r="U431" s="12"/>
      <c r="V431" s="12"/>
      <c r="W431" s="12"/>
      <c r="X431" s="12"/>
      <c r="Y431" s="12"/>
      <c r="Z431" s="12"/>
      <c r="AA431" s="12"/>
      <c r="AB431" s="12"/>
      <c r="AC431" s="12"/>
      <c r="AD431" s="12"/>
      <c r="AE431" s="12"/>
      <c r="AT431" s="236" t="s">
        <v>148</v>
      </c>
      <c r="AU431" s="236" t="s">
        <v>83</v>
      </c>
      <c r="AV431" s="12" t="s">
        <v>85</v>
      </c>
      <c r="AW431" s="12" t="s">
        <v>32</v>
      </c>
      <c r="AX431" s="12" t="s">
        <v>75</v>
      </c>
      <c r="AY431" s="236" t="s">
        <v>141</v>
      </c>
    </row>
    <row r="432" s="12" customFormat="1">
      <c r="A432" s="12"/>
      <c r="B432" s="225"/>
      <c r="C432" s="226"/>
      <c r="D432" s="227" t="s">
        <v>148</v>
      </c>
      <c r="E432" s="228" t="s">
        <v>1</v>
      </c>
      <c r="F432" s="229" t="s">
        <v>207</v>
      </c>
      <c r="G432" s="226"/>
      <c r="H432" s="230">
        <v>10</v>
      </c>
      <c r="I432" s="231"/>
      <c r="J432" s="226"/>
      <c r="K432" s="226"/>
      <c r="L432" s="232"/>
      <c r="M432" s="233"/>
      <c r="N432" s="234"/>
      <c r="O432" s="234"/>
      <c r="P432" s="234"/>
      <c r="Q432" s="234"/>
      <c r="R432" s="234"/>
      <c r="S432" s="234"/>
      <c r="T432" s="235"/>
      <c r="U432" s="12"/>
      <c r="V432" s="12"/>
      <c r="W432" s="12"/>
      <c r="X432" s="12"/>
      <c r="Y432" s="12"/>
      <c r="Z432" s="12"/>
      <c r="AA432" s="12"/>
      <c r="AB432" s="12"/>
      <c r="AC432" s="12"/>
      <c r="AD432" s="12"/>
      <c r="AE432" s="12"/>
      <c r="AT432" s="236" t="s">
        <v>148</v>
      </c>
      <c r="AU432" s="236" t="s">
        <v>83</v>
      </c>
      <c r="AV432" s="12" t="s">
        <v>85</v>
      </c>
      <c r="AW432" s="12" t="s">
        <v>32</v>
      </c>
      <c r="AX432" s="12" t="s">
        <v>75</v>
      </c>
      <c r="AY432" s="236" t="s">
        <v>141</v>
      </c>
    </row>
    <row r="433" s="13" customFormat="1">
      <c r="A433" s="13"/>
      <c r="B433" s="237"/>
      <c r="C433" s="238"/>
      <c r="D433" s="227" t="s">
        <v>148</v>
      </c>
      <c r="E433" s="239" t="s">
        <v>1</v>
      </c>
      <c r="F433" s="240" t="s">
        <v>150</v>
      </c>
      <c r="G433" s="238"/>
      <c r="H433" s="241">
        <v>33</v>
      </c>
      <c r="I433" s="242"/>
      <c r="J433" s="238"/>
      <c r="K433" s="238"/>
      <c r="L433" s="243"/>
      <c r="M433" s="244"/>
      <c r="N433" s="245"/>
      <c r="O433" s="245"/>
      <c r="P433" s="245"/>
      <c r="Q433" s="245"/>
      <c r="R433" s="245"/>
      <c r="S433" s="245"/>
      <c r="T433" s="246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47" t="s">
        <v>148</v>
      </c>
      <c r="AU433" s="247" t="s">
        <v>83</v>
      </c>
      <c r="AV433" s="13" t="s">
        <v>146</v>
      </c>
      <c r="AW433" s="13" t="s">
        <v>32</v>
      </c>
      <c r="AX433" s="13" t="s">
        <v>83</v>
      </c>
      <c r="AY433" s="247" t="s">
        <v>141</v>
      </c>
    </row>
    <row r="434" s="2" customFormat="1" ht="21.75" customHeight="1">
      <c r="A434" s="38"/>
      <c r="B434" s="39"/>
      <c r="C434" s="211" t="s">
        <v>464</v>
      </c>
      <c r="D434" s="211" t="s">
        <v>142</v>
      </c>
      <c r="E434" s="212" t="s">
        <v>465</v>
      </c>
      <c r="F434" s="213" t="s">
        <v>466</v>
      </c>
      <c r="G434" s="214" t="s">
        <v>145</v>
      </c>
      <c r="H434" s="215">
        <v>1.44</v>
      </c>
      <c r="I434" s="216"/>
      <c r="J434" s="217">
        <f>ROUND(I434*H434,2)</f>
        <v>0</v>
      </c>
      <c r="K434" s="218"/>
      <c r="L434" s="44"/>
      <c r="M434" s="219" t="s">
        <v>1</v>
      </c>
      <c r="N434" s="220" t="s">
        <v>40</v>
      </c>
      <c r="O434" s="91"/>
      <c r="P434" s="221">
        <f>O434*H434</f>
        <v>0</v>
      </c>
      <c r="Q434" s="221">
        <v>0</v>
      </c>
      <c r="R434" s="221">
        <f>Q434*H434</f>
        <v>0</v>
      </c>
      <c r="S434" s="221">
        <v>0</v>
      </c>
      <c r="T434" s="222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3" t="s">
        <v>146</v>
      </c>
      <c r="AT434" s="223" t="s">
        <v>142</v>
      </c>
      <c r="AU434" s="223" t="s">
        <v>83</v>
      </c>
      <c r="AY434" s="17" t="s">
        <v>141</v>
      </c>
      <c r="BE434" s="224">
        <f>IF(N434="základní",J434,0)</f>
        <v>0</v>
      </c>
      <c r="BF434" s="224">
        <f>IF(N434="snížená",J434,0)</f>
        <v>0</v>
      </c>
      <c r="BG434" s="224">
        <f>IF(N434="zákl. přenesená",J434,0)</f>
        <v>0</v>
      </c>
      <c r="BH434" s="224">
        <f>IF(N434="sníž. přenesená",J434,0)</f>
        <v>0</v>
      </c>
      <c r="BI434" s="224">
        <f>IF(N434="nulová",J434,0)</f>
        <v>0</v>
      </c>
      <c r="BJ434" s="17" t="s">
        <v>83</v>
      </c>
      <c r="BK434" s="224">
        <f>ROUND(I434*H434,2)</f>
        <v>0</v>
      </c>
      <c r="BL434" s="17" t="s">
        <v>146</v>
      </c>
      <c r="BM434" s="223" t="s">
        <v>467</v>
      </c>
    </row>
    <row r="435" s="12" customFormat="1">
      <c r="A435" s="12"/>
      <c r="B435" s="225"/>
      <c r="C435" s="226"/>
      <c r="D435" s="227" t="s">
        <v>148</v>
      </c>
      <c r="E435" s="228" t="s">
        <v>1</v>
      </c>
      <c r="F435" s="229" t="s">
        <v>468</v>
      </c>
      <c r="G435" s="226"/>
      <c r="H435" s="230">
        <v>0.35999999999999999</v>
      </c>
      <c r="I435" s="231"/>
      <c r="J435" s="226"/>
      <c r="K435" s="226"/>
      <c r="L435" s="232"/>
      <c r="M435" s="233"/>
      <c r="N435" s="234"/>
      <c r="O435" s="234"/>
      <c r="P435" s="234"/>
      <c r="Q435" s="234"/>
      <c r="R435" s="234"/>
      <c r="S435" s="234"/>
      <c r="T435" s="235"/>
      <c r="U435" s="12"/>
      <c r="V435" s="12"/>
      <c r="W435" s="12"/>
      <c r="X435" s="12"/>
      <c r="Y435" s="12"/>
      <c r="Z435" s="12"/>
      <c r="AA435" s="12"/>
      <c r="AB435" s="12"/>
      <c r="AC435" s="12"/>
      <c r="AD435" s="12"/>
      <c r="AE435" s="12"/>
      <c r="AT435" s="236" t="s">
        <v>148</v>
      </c>
      <c r="AU435" s="236" t="s">
        <v>83</v>
      </c>
      <c r="AV435" s="12" t="s">
        <v>85</v>
      </c>
      <c r="AW435" s="12" t="s">
        <v>32</v>
      </c>
      <c r="AX435" s="12" t="s">
        <v>75</v>
      </c>
      <c r="AY435" s="236" t="s">
        <v>141</v>
      </c>
    </row>
    <row r="436" s="12" customFormat="1">
      <c r="A436" s="12"/>
      <c r="B436" s="225"/>
      <c r="C436" s="226"/>
      <c r="D436" s="227" t="s">
        <v>148</v>
      </c>
      <c r="E436" s="228" t="s">
        <v>1</v>
      </c>
      <c r="F436" s="229" t="s">
        <v>468</v>
      </c>
      <c r="G436" s="226"/>
      <c r="H436" s="230">
        <v>0.35999999999999999</v>
      </c>
      <c r="I436" s="231"/>
      <c r="J436" s="226"/>
      <c r="K436" s="226"/>
      <c r="L436" s="232"/>
      <c r="M436" s="233"/>
      <c r="N436" s="234"/>
      <c r="O436" s="234"/>
      <c r="P436" s="234"/>
      <c r="Q436" s="234"/>
      <c r="R436" s="234"/>
      <c r="S436" s="234"/>
      <c r="T436" s="235"/>
      <c r="U436" s="12"/>
      <c r="V436" s="12"/>
      <c r="W436" s="12"/>
      <c r="X436" s="12"/>
      <c r="Y436" s="12"/>
      <c r="Z436" s="12"/>
      <c r="AA436" s="12"/>
      <c r="AB436" s="12"/>
      <c r="AC436" s="12"/>
      <c r="AD436" s="12"/>
      <c r="AE436" s="12"/>
      <c r="AT436" s="236" t="s">
        <v>148</v>
      </c>
      <c r="AU436" s="236" t="s">
        <v>83</v>
      </c>
      <c r="AV436" s="12" t="s">
        <v>85</v>
      </c>
      <c r="AW436" s="12" t="s">
        <v>32</v>
      </c>
      <c r="AX436" s="12" t="s">
        <v>75</v>
      </c>
      <c r="AY436" s="236" t="s">
        <v>141</v>
      </c>
    </row>
    <row r="437" s="12" customFormat="1">
      <c r="A437" s="12"/>
      <c r="B437" s="225"/>
      <c r="C437" s="226"/>
      <c r="D437" s="227" t="s">
        <v>148</v>
      </c>
      <c r="E437" s="228" t="s">
        <v>1</v>
      </c>
      <c r="F437" s="229" t="s">
        <v>468</v>
      </c>
      <c r="G437" s="226"/>
      <c r="H437" s="230">
        <v>0.35999999999999999</v>
      </c>
      <c r="I437" s="231"/>
      <c r="J437" s="226"/>
      <c r="K437" s="226"/>
      <c r="L437" s="232"/>
      <c r="M437" s="233"/>
      <c r="N437" s="234"/>
      <c r="O437" s="234"/>
      <c r="P437" s="234"/>
      <c r="Q437" s="234"/>
      <c r="R437" s="234"/>
      <c r="S437" s="234"/>
      <c r="T437" s="235"/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T437" s="236" t="s">
        <v>148</v>
      </c>
      <c r="AU437" s="236" t="s">
        <v>83</v>
      </c>
      <c r="AV437" s="12" t="s">
        <v>85</v>
      </c>
      <c r="AW437" s="12" t="s">
        <v>32</v>
      </c>
      <c r="AX437" s="12" t="s">
        <v>75</v>
      </c>
      <c r="AY437" s="236" t="s">
        <v>141</v>
      </c>
    </row>
    <row r="438" s="12" customFormat="1">
      <c r="A438" s="12"/>
      <c r="B438" s="225"/>
      <c r="C438" s="226"/>
      <c r="D438" s="227" t="s">
        <v>148</v>
      </c>
      <c r="E438" s="228" t="s">
        <v>1</v>
      </c>
      <c r="F438" s="229" t="s">
        <v>468</v>
      </c>
      <c r="G438" s="226"/>
      <c r="H438" s="230">
        <v>0.35999999999999999</v>
      </c>
      <c r="I438" s="231"/>
      <c r="J438" s="226"/>
      <c r="K438" s="226"/>
      <c r="L438" s="232"/>
      <c r="M438" s="233"/>
      <c r="N438" s="234"/>
      <c r="O438" s="234"/>
      <c r="P438" s="234"/>
      <c r="Q438" s="234"/>
      <c r="R438" s="234"/>
      <c r="S438" s="234"/>
      <c r="T438" s="235"/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T438" s="236" t="s">
        <v>148</v>
      </c>
      <c r="AU438" s="236" t="s">
        <v>83</v>
      </c>
      <c r="AV438" s="12" t="s">
        <v>85</v>
      </c>
      <c r="AW438" s="12" t="s">
        <v>32</v>
      </c>
      <c r="AX438" s="12" t="s">
        <v>75</v>
      </c>
      <c r="AY438" s="236" t="s">
        <v>141</v>
      </c>
    </row>
    <row r="439" s="13" customFormat="1">
      <c r="A439" s="13"/>
      <c r="B439" s="237"/>
      <c r="C439" s="238"/>
      <c r="D439" s="227" t="s">
        <v>148</v>
      </c>
      <c r="E439" s="239" t="s">
        <v>1</v>
      </c>
      <c r="F439" s="240" t="s">
        <v>150</v>
      </c>
      <c r="G439" s="238"/>
      <c r="H439" s="241">
        <v>1.44</v>
      </c>
      <c r="I439" s="242"/>
      <c r="J439" s="238"/>
      <c r="K439" s="238"/>
      <c r="L439" s="243"/>
      <c r="M439" s="244"/>
      <c r="N439" s="245"/>
      <c r="O439" s="245"/>
      <c r="P439" s="245"/>
      <c r="Q439" s="245"/>
      <c r="R439" s="245"/>
      <c r="S439" s="245"/>
      <c r="T439" s="246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47" t="s">
        <v>148</v>
      </c>
      <c r="AU439" s="247" t="s">
        <v>83</v>
      </c>
      <c r="AV439" s="13" t="s">
        <v>146</v>
      </c>
      <c r="AW439" s="13" t="s">
        <v>32</v>
      </c>
      <c r="AX439" s="13" t="s">
        <v>83</v>
      </c>
      <c r="AY439" s="247" t="s">
        <v>141</v>
      </c>
    </row>
    <row r="440" s="2" customFormat="1" ht="21.75" customHeight="1">
      <c r="A440" s="38"/>
      <c r="B440" s="39"/>
      <c r="C440" s="211" t="s">
        <v>469</v>
      </c>
      <c r="D440" s="211" t="s">
        <v>142</v>
      </c>
      <c r="E440" s="212" t="s">
        <v>470</v>
      </c>
      <c r="F440" s="213" t="s">
        <v>471</v>
      </c>
      <c r="G440" s="214" t="s">
        <v>145</v>
      </c>
      <c r="H440" s="215">
        <v>30.399999999999999</v>
      </c>
      <c r="I440" s="216"/>
      <c r="J440" s="217">
        <f>ROUND(I440*H440,2)</f>
        <v>0</v>
      </c>
      <c r="K440" s="218"/>
      <c r="L440" s="44"/>
      <c r="M440" s="219" t="s">
        <v>1</v>
      </c>
      <c r="N440" s="220" t="s">
        <v>40</v>
      </c>
      <c r="O440" s="91"/>
      <c r="P440" s="221">
        <f>O440*H440</f>
        <v>0</v>
      </c>
      <c r="Q440" s="221">
        <v>0</v>
      </c>
      <c r="R440" s="221">
        <f>Q440*H440</f>
        <v>0</v>
      </c>
      <c r="S440" s="221">
        <v>0</v>
      </c>
      <c r="T440" s="222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3" t="s">
        <v>146</v>
      </c>
      <c r="AT440" s="223" t="s">
        <v>142</v>
      </c>
      <c r="AU440" s="223" t="s">
        <v>83</v>
      </c>
      <c r="AY440" s="17" t="s">
        <v>141</v>
      </c>
      <c r="BE440" s="224">
        <f>IF(N440="základní",J440,0)</f>
        <v>0</v>
      </c>
      <c r="BF440" s="224">
        <f>IF(N440="snížená",J440,0)</f>
        <v>0</v>
      </c>
      <c r="BG440" s="224">
        <f>IF(N440="zákl. přenesená",J440,0)</f>
        <v>0</v>
      </c>
      <c r="BH440" s="224">
        <f>IF(N440="sníž. přenesená",J440,0)</f>
        <v>0</v>
      </c>
      <c r="BI440" s="224">
        <f>IF(N440="nulová",J440,0)</f>
        <v>0</v>
      </c>
      <c r="BJ440" s="17" t="s">
        <v>83</v>
      </c>
      <c r="BK440" s="224">
        <f>ROUND(I440*H440,2)</f>
        <v>0</v>
      </c>
      <c r="BL440" s="17" t="s">
        <v>146</v>
      </c>
      <c r="BM440" s="223" t="s">
        <v>472</v>
      </c>
    </row>
    <row r="441" s="12" customFormat="1">
      <c r="A441" s="12"/>
      <c r="B441" s="225"/>
      <c r="C441" s="226"/>
      <c r="D441" s="227" t="s">
        <v>148</v>
      </c>
      <c r="E441" s="228" t="s">
        <v>1</v>
      </c>
      <c r="F441" s="229" t="s">
        <v>473</v>
      </c>
      <c r="G441" s="226"/>
      <c r="H441" s="230">
        <v>4.7999999999999998</v>
      </c>
      <c r="I441" s="231"/>
      <c r="J441" s="226"/>
      <c r="K441" s="226"/>
      <c r="L441" s="232"/>
      <c r="M441" s="233"/>
      <c r="N441" s="234"/>
      <c r="O441" s="234"/>
      <c r="P441" s="234"/>
      <c r="Q441" s="234"/>
      <c r="R441" s="234"/>
      <c r="S441" s="234"/>
      <c r="T441" s="235"/>
      <c r="U441" s="12"/>
      <c r="V441" s="12"/>
      <c r="W441" s="12"/>
      <c r="X441" s="12"/>
      <c r="Y441" s="12"/>
      <c r="Z441" s="12"/>
      <c r="AA441" s="12"/>
      <c r="AB441" s="12"/>
      <c r="AC441" s="12"/>
      <c r="AD441" s="12"/>
      <c r="AE441" s="12"/>
      <c r="AT441" s="236" t="s">
        <v>148</v>
      </c>
      <c r="AU441" s="236" t="s">
        <v>83</v>
      </c>
      <c r="AV441" s="12" t="s">
        <v>85</v>
      </c>
      <c r="AW441" s="12" t="s">
        <v>32</v>
      </c>
      <c r="AX441" s="12" t="s">
        <v>75</v>
      </c>
      <c r="AY441" s="236" t="s">
        <v>141</v>
      </c>
    </row>
    <row r="442" s="12" customFormat="1">
      <c r="A442" s="12"/>
      <c r="B442" s="225"/>
      <c r="C442" s="226"/>
      <c r="D442" s="227" t="s">
        <v>148</v>
      </c>
      <c r="E442" s="228" t="s">
        <v>1</v>
      </c>
      <c r="F442" s="229" t="s">
        <v>474</v>
      </c>
      <c r="G442" s="226"/>
      <c r="H442" s="230">
        <v>8.4000000000000004</v>
      </c>
      <c r="I442" s="231"/>
      <c r="J442" s="226"/>
      <c r="K442" s="226"/>
      <c r="L442" s="232"/>
      <c r="M442" s="233"/>
      <c r="N442" s="234"/>
      <c r="O442" s="234"/>
      <c r="P442" s="234"/>
      <c r="Q442" s="234"/>
      <c r="R442" s="234"/>
      <c r="S442" s="234"/>
      <c r="T442" s="235"/>
      <c r="U442" s="12"/>
      <c r="V442" s="12"/>
      <c r="W442" s="12"/>
      <c r="X442" s="12"/>
      <c r="Y442" s="12"/>
      <c r="Z442" s="12"/>
      <c r="AA442" s="12"/>
      <c r="AB442" s="12"/>
      <c r="AC442" s="12"/>
      <c r="AD442" s="12"/>
      <c r="AE442" s="12"/>
      <c r="AT442" s="236" t="s">
        <v>148</v>
      </c>
      <c r="AU442" s="236" t="s">
        <v>83</v>
      </c>
      <c r="AV442" s="12" t="s">
        <v>85</v>
      </c>
      <c r="AW442" s="12" t="s">
        <v>32</v>
      </c>
      <c r="AX442" s="12" t="s">
        <v>75</v>
      </c>
      <c r="AY442" s="236" t="s">
        <v>141</v>
      </c>
    </row>
    <row r="443" s="12" customFormat="1">
      <c r="A443" s="12"/>
      <c r="B443" s="225"/>
      <c r="C443" s="226"/>
      <c r="D443" s="227" t="s">
        <v>148</v>
      </c>
      <c r="E443" s="228" t="s">
        <v>1</v>
      </c>
      <c r="F443" s="229" t="s">
        <v>475</v>
      </c>
      <c r="G443" s="226"/>
      <c r="H443" s="230">
        <v>3.2000000000000002</v>
      </c>
      <c r="I443" s="231"/>
      <c r="J443" s="226"/>
      <c r="K443" s="226"/>
      <c r="L443" s="232"/>
      <c r="M443" s="233"/>
      <c r="N443" s="234"/>
      <c r="O443" s="234"/>
      <c r="P443" s="234"/>
      <c r="Q443" s="234"/>
      <c r="R443" s="234"/>
      <c r="S443" s="234"/>
      <c r="T443" s="235"/>
      <c r="U443" s="12"/>
      <c r="V443" s="12"/>
      <c r="W443" s="12"/>
      <c r="X443" s="12"/>
      <c r="Y443" s="12"/>
      <c r="Z443" s="12"/>
      <c r="AA443" s="12"/>
      <c r="AB443" s="12"/>
      <c r="AC443" s="12"/>
      <c r="AD443" s="12"/>
      <c r="AE443" s="12"/>
      <c r="AT443" s="236" t="s">
        <v>148</v>
      </c>
      <c r="AU443" s="236" t="s">
        <v>83</v>
      </c>
      <c r="AV443" s="12" t="s">
        <v>85</v>
      </c>
      <c r="AW443" s="12" t="s">
        <v>32</v>
      </c>
      <c r="AX443" s="12" t="s">
        <v>75</v>
      </c>
      <c r="AY443" s="236" t="s">
        <v>141</v>
      </c>
    </row>
    <row r="444" s="12" customFormat="1">
      <c r="A444" s="12"/>
      <c r="B444" s="225"/>
      <c r="C444" s="226"/>
      <c r="D444" s="227" t="s">
        <v>148</v>
      </c>
      <c r="E444" s="228" t="s">
        <v>1</v>
      </c>
      <c r="F444" s="229" t="s">
        <v>476</v>
      </c>
      <c r="G444" s="226"/>
      <c r="H444" s="230">
        <v>4.7999999999999998</v>
      </c>
      <c r="I444" s="231"/>
      <c r="J444" s="226"/>
      <c r="K444" s="226"/>
      <c r="L444" s="232"/>
      <c r="M444" s="233"/>
      <c r="N444" s="234"/>
      <c r="O444" s="234"/>
      <c r="P444" s="234"/>
      <c r="Q444" s="234"/>
      <c r="R444" s="234"/>
      <c r="S444" s="234"/>
      <c r="T444" s="235"/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T444" s="236" t="s">
        <v>148</v>
      </c>
      <c r="AU444" s="236" t="s">
        <v>83</v>
      </c>
      <c r="AV444" s="12" t="s">
        <v>85</v>
      </c>
      <c r="AW444" s="12" t="s">
        <v>32</v>
      </c>
      <c r="AX444" s="12" t="s">
        <v>75</v>
      </c>
      <c r="AY444" s="236" t="s">
        <v>141</v>
      </c>
    </row>
    <row r="445" s="12" customFormat="1">
      <c r="A445" s="12"/>
      <c r="B445" s="225"/>
      <c r="C445" s="226"/>
      <c r="D445" s="227" t="s">
        <v>148</v>
      </c>
      <c r="E445" s="228" t="s">
        <v>1</v>
      </c>
      <c r="F445" s="229" t="s">
        <v>475</v>
      </c>
      <c r="G445" s="226"/>
      <c r="H445" s="230">
        <v>3.2000000000000002</v>
      </c>
      <c r="I445" s="231"/>
      <c r="J445" s="226"/>
      <c r="K445" s="226"/>
      <c r="L445" s="232"/>
      <c r="M445" s="233"/>
      <c r="N445" s="234"/>
      <c r="O445" s="234"/>
      <c r="P445" s="234"/>
      <c r="Q445" s="234"/>
      <c r="R445" s="234"/>
      <c r="S445" s="234"/>
      <c r="T445" s="235"/>
      <c r="U445" s="12"/>
      <c r="V445" s="12"/>
      <c r="W445" s="12"/>
      <c r="X445" s="12"/>
      <c r="Y445" s="12"/>
      <c r="Z445" s="12"/>
      <c r="AA445" s="12"/>
      <c r="AB445" s="12"/>
      <c r="AC445" s="12"/>
      <c r="AD445" s="12"/>
      <c r="AE445" s="12"/>
      <c r="AT445" s="236" t="s">
        <v>148</v>
      </c>
      <c r="AU445" s="236" t="s">
        <v>83</v>
      </c>
      <c r="AV445" s="12" t="s">
        <v>85</v>
      </c>
      <c r="AW445" s="12" t="s">
        <v>32</v>
      </c>
      <c r="AX445" s="12" t="s">
        <v>75</v>
      </c>
      <c r="AY445" s="236" t="s">
        <v>141</v>
      </c>
    </row>
    <row r="446" s="12" customFormat="1">
      <c r="A446" s="12"/>
      <c r="B446" s="225"/>
      <c r="C446" s="226"/>
      <c r="D446" s="227" t="s">
        <v>148</v>
      </c>
      <c r="E446" s="228" t="s">
        <v>1</v>
      </c>
      <c r="F446" s="229" t="s">
        <v>477</v>
      </c>
      <c r="G446" s="226"/>
      <c r="H446" s="230">
        <v>6</v>
      </c>
      <c r="I446" s="231"/>
      <c r="J446" s="226"/>
      <c r="K446" s="226"/>
      <c r="L446" s="232"/>
      <c r="M446" s="233"/>
      <c r="N446" s="234"/>
      <c r="O446" s="234"/>
      <c r="P446" s="234"/>
      <c r="Q446" s="234"/>
      <c r="R446" s="234"/>
      <c r="S446" s="234"/>
      <c r="T446" s="235"/>
      <c r="U446" s="12"/>
      <c r="V446" s="12"/>
      <c r="W446" s="12"/>
      <c r="X446" s="12"/>
      <c r="Y446" s="12"/>
      <c r="Z446" s="12"/>
      <c r="AA446" s="12"/>
      <c r="AB446" s="12"/>
      <c r="AC446" s="12"/>
      <c r="AD446" s="12"/>
      <c r="AE446" s="12"/>
      <c r="AT446" s="236" t="s">
        <v>148</v>
      </c>
      <c r="AU446" s="236" t="s">
        <v>83</v>
      </c>
      <c r="AV446" s="12" t="s">
        <v>85</v>
      </c>
      <c r="AW446" s="12" t="s">
        <v>32</v>
      </c>
      <c r="AX446" s="12" t="s">
        <v>75</v>
      </c>
      <c r="AY446" s="236" t="s">
        <v>141</v>
      </c>
    </row>
    <row r="447" s="13" customFormat="1">
      <c r="A447" s="13"/>
      <c r="B447" s="237"/>
      <c r="C447" s="238"/>
      <c r="D447" s="227" t="s">
        <v>148</v>
      </c>
      <c r="E447" s="239" t="s">
        <v>1</v>
      </c>
      <c r="F447" s="240" t="s">
        <v>150</v>
      </c>
      <c r="G447" s="238"/>
      <c r="H447" s="241">
        <v>30.399999999999999</v>
      </c>
      <c r="I447" s="242"/>
      <c r="J447" s="238"/>
      <c r="K447" s="238"/>
      <c r="L447" s="243"/>
      <c r="M447" s="244"/>
      <c r="N447" s="245"/>
      <c r="O447" s="245"/>
      <c r="P447" s="245"/>
      <c r="Q447" s="245"/>
      <c r="R447" s="245"/>
      <c r="S447" s="245"/>
      <c r="T447" s="246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7" t="s">
        <v>148</v>
      </c>
      <c r="AU447" s="247" t="s">
        <v>83</v>
      </c>
      <c r="AV447" s="13" t="s">
        <v>146</v>
      </c>
      <c r="AW447" s="13" t="s">
        <v>32</v>
      </c>
      <c r="AX447" s="13" t="s">
        <v>83</v>
      </c>
      <c r="AY447" s="247" t="s">
        <v>141</v>
      </c>
    </row>
    <row r="448" s="2" customFormat="1" ht="21.75" customHeight="1">
      <c r="A448" s="38"/>
      <c r="B448" s="39"/>
      <c r="C448" s="211" t="s">
        <v>478</v>
      </c>
      <c r="D448" s="211" t="s">
        <v>142</v>
      </c>
      <c r="E448" s="212" t="s">
        <v>479</v>
      </c>
      <c r="F448" s="213" t="s">
        <v>480</v>
      </c>
      <c r="G448" s="214" t="s">
        <v>153</v>
      </c>
      <c r="H448" s="215">
        <v>3</v>
      </c>
      <c r="I448" s="216"/>
      <c r="J448" s="217">
        <f>ROUND(I448*H448,2)</f>
        <v>0</v>
      </c>
      <c r="K448" s="218"/>
      <c r="L448" s="44"/>
      <c r="M448" s="219" t="s">
        <v>1</v>
      </c>
      <c r="N448" s="220" t="s">
        <v>40</v>
      </c>
      <c r="O448" s="91"/>
      <c r="P448" s="221">
        <f>O448*H448</f>
        <v>0</v>
      </c>
      <c r="Q448" s="221">
        <v>0</v>
      </c>
      <c r="R448" s="221">
        <f>Q448*H448</f>
        <v>0</v>
      </c>
      <c r="S448" s="221">
        <v>0</v>
      </c>
      <c r="T448" s="222">
        <f>S448*H448</f>
        <v>0</v>
      </c>
      <c r="U448" s="38"/>
      <c r="V448" s="38"/>
      <c r="W448" s="38"/>
      <c r="X448" s="38"/>
      <c r="Y448" s="38"/>
      <c r="Z448" s="38"/>
      <c r="AA448" s="38"/>
      <c r="AB448" s="38"/>
      <c r="AC448" s="38"/>
      <c r="AD448" s="38"/>
      <c r="AE448" s="38"/>
      <c r="AR448" s="223" t="s">
        <v>146</v>
      </c>
      <c r="AT448" s="223" t="s">
        <v>142</v>
      </c>
      <c r="AU448" s="223" t="s">
        <v>83</v>
      </c>
      <c r="AY448" s="17" t="s">
        <v>141</v>
      </c>
      <c r="BE448" s="224">
        <f>IF(N448="základní",J448,0)</f>
        <v>0</v>
      </c>
      <c r="BF448" s="224">
        <f>IF(N448="snížená",J448,0)</f>
        <v>0</v>
      </c>
      <c r="BG448" s="224">
        <f>IF(N448="zákl. přenesená",J448,0)</f>
        <v>0</v>
      </c>
      <c r="BH448" s="224">
        <f>IF(N448="sníž. přenesená",J448,0)</f>
        <v>0</v>
      </c>
      <c r="BI448" s="224">
        <f>IF(N448="nulová",J448,0)</f>
        <v>0</v>
      </c>
      <c r="BJ448" s="17" t="s">
        <v>83</v>
      </c>
      <c r="BK448" s="224">
        <f>ROUND(I448*H448,2)</f>
        <v>0</v>
      </c>
      <c r="BL448" s="17" t="s">
        <v>146</v>
      </c>
      <c r="BM448" s="223" t="s">
        <v>481</v>
      </c>
    </row>
    <row r="449" s="12" customFormat="1">
      <c r="A449" s="12"/>
      <c r="B449" s="225"/>
      <c r="C449" s="226"/>
      <c r="D449" s="227" t="s">
        <v>148</v>
      </c>
      <c r="E449" s="228" t="s">
        <v>1</v>
      </c>
      <c r="F449" s="229" t="s">
        <v>155</v>
      </c>
      <c r="G449" s="226"/>
      <c r="H449" s="230">
        <v>3</v>
      </c>
      <c r="I449" s="231"/>
      <c r="J449" s="226"/>
      <c r="K449" s="226"/>
      <c r="L449" s="232"/>
      <c r="M449" s="233"/>
      <c r="N449" s="234"/>
      <c r="O449" s="234"/>
      <c r="P449" s="234"/>
      <c r="Q449" s="234"/>
      <c r="R449" s="234"/>
      <c r="S449" s="234"/>
      <c r="T449" s="235"/>
      <c r="U449" s="12"/>
      <c r="V449" s="12"/>
      <c r="W449" s="12"/>
      <c r="X449" s="12"/>
      <c r="Y449" s="12"/>
      <c r="Z449" s="12"/>
      <c r="AA449" s="12"/>
      <c r="AB449" s="12"/>
      <c r="AC449" s="12"/>
      <c r="AD449" s="12"/>
      <c r="AE449" s="12"/>
      <c r="AT449" s="236" t="s">
        <v>148</v>
      </c>
      <c r="AU449" s="236" t="s">
        <v>83</v>
      </c>
      <c r="AV449" s="12" t="s">
        <v>85</v>
      </c>
      <c r="AW449" s="12" t="s">
        <v>32</v>
      </c>
      <c r="AX449" s="12" t="s">
        <v>75</v>
      </c>
      <c r="AY449" s="236" t="s">
        <v>141</v>
      </c>
    </row>
    <row r="450" s="13" customFormat="1">
      <c r="A450" s="13"/>
      <c r="B450" s="237"/>
      <c r="C450" s="238"/>
      <c r="D450" s="227" t="s">
        <v>148</v>
      </c>
      <c r="E450" s="239" t="s">
        <v>1</v>
      </c>
      <c r="F450" s="240" t="s">
        <v>150</v>
      </c>
      <c r="G450" s="238"/>
      <c r="H450" s="241">
        <v>3</v>
      </c>
      <c r="I450" s="242"/>
      <c r="J450" s="238"/>
      <c r="K450" s="238"/>
      <c r="L450" s="243"/>
      <c r="M450" s="244"/>
      <c r="N450" s="245"/>
      <c r="O450" s="245"/>
      <c r="P450" s="245"/>
      <c r="Q450" s="245"/>
      <c r="R450" s="245"/>
      <c r="S450" s="245"/>
      <c r="T450" s="246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7" t="s">
        <v>148</v>
      </c>
      <c r="AU450" s="247" t="s">
        <v>83</v>
      </c>
      <c r="AV450" s="13" t="s">
        <v>146</v>
      </c>
      <c r="AW450" s="13" t="s">
        <v>32</v>
      </c>
      <c r="AX450" s="13" t="s">
        <v>83</v>
      </c>
      <c r="AY450" s="247" t="s">
        <v>141</v>
      </c>
    </row>
    <row r="451" s="2" customFormat="1" ht="21.75" customHeight="1">
      <c r="A451" s="38"/>
      <c r="B451" s="39"/>
      <c r="C451" s="211" t="s">
        <v>482</v>
      </c>
      <c r="D451" s="211" t="s">
        <v>142</v>
      </c>
      <c r="E451" s="212" t="s">
        <v>483</v>
      </c>
      <c r="F451" s="213" t="s">
        <v>484</v>
      </c>
      <c r="G451" s="214" t="s">
        <v>145</v>
      </c>
      <c r="H451" s="215">
        <v>5.0599999999999996</v>
      </c>
      <c r="I451" s="216"/>
      <c r="J451" s="217">
        <f>ROUND(I451*H451,2)</f>
        <v>0</v>
      </c>
      <c r="K451" s="218"/>
      <c r="L451" s="44"/>
      <c r="M451" s="219" t="s">
        <v>1</v>
      </c>
      <c r="N451" s="220" t="s">
        <v>40</v>
      </c>
      <c r="O451" s="91"/>
      <c r="P451" s="221">
        <f>O451*H451</f>
        <v>0</v>
      </c>
      <c r="Q451" s="221">
        <v>0</v>
      </c>
      <c r="R451" s="221">
        <f>Q451*H451</f>
        <v>0</v>
      </c>
      <c r="S451" s="221">
        <v>0</v>
      </c>
      <c r="T451" s="222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3" t="s">
        <v>146</v>
      </c>
      <c r="AT451" s="223" t="s">
        <v>142</v>
      </c>
      <c r="AU451" s="223" t="s">
        <v>83</v>
      </c>
      <c r="AY451" s="17" t="s">
        <v>141</v>
      </c>
      <c r="BE451" s="224">
        <f>IF(N451="základní",J451,0)</f>
        <v>0</v>
      </c>
      <c r="BF451" s="224">
        <f>IF(N451="snížená",J451,0)</f>
        <v>0</v>
      </c>
      <c r="BG451" s="224">
        <f>IF(N451="zákl. přenesená",J451,0)</f>
        <v>0</v>
      </c>
      <c r="BH451" s="224">
        <f>IF(N451="sníž. přenesená",J451,0)</f>
        <v>0</v>
      </c>
      <c r="BI451" s="224">
        <f>IF(N451="nulová",J451,0)</f>
        <v>0</v>
      </c>
      <c r="BJ451" s="17" t="s">
        <v>83</v>
      </c>
      <c r="BK451" s="224">
        <f>ROUND(I451*H451,2)</f>
        <v>0</v>
      </c>
      <c r="BL451" s="17" t="s">
        <v>146</v>
      </c>
      <c r="BM451" s="223" t="s">
        <v>485</v>
      </c>
    </row>
    <row r="452" s="12" customFormat="1">
      <c r="A452" s="12"/>
      <c r="B452" s="225"/>
      <c r="C452" s="226"/>
      <c r="D452" s="227" t="s">
        <v>148</v>
      </c>
      <c r="E452" s="228" t="s">
        <v>1</v>
      </c>
      <c r="F452" s="229" t="s">
        <v>486</v>
      </c>
      <c r="G452" s="226"/>
      <c r="H452" s="230">
        <v>5.0599999999999996</v>
      </c>
      <c r="I452" s="231"/>
      <c r="J452" s="226"/>
      <c r="K452" s="226"/>
      <c r="L452" s="232"/>
      <c r="M452" s="233"/>
      <c r="N452" s="234"/>
      <c r="O452" s="234"/>
      <c r="P452" s="234"/>
      <c r="Q452" s="234"/>
      <c r="R452" s="234"/>
      <c r="S452" s="234"/>
      <c r="T452" s="235"/>
      <c r="U452" s="12"/>
      <c r="V452" s="12"/>
      <c r="W452" s="12"/>
      <c r="X452" s="12"/>
      <c r="Y452" s="12"/>
      <c r="Z452" s="12"/>
      <c r="AA452" s="12"/>
      <c r="AB452" s="12"/>
      <c r="AC452" s="12"/>
      <c r="AD452" s="12"/>
      <c r="AE452" s="12"/>
      <c r="AT452" s="236" t="s">
        <v>148</v>
      </c>
      <c r="AU452" s="236" t="s">
        <v>83</v>
      </c>
      <c r="AV452" s="12" t="s">
        <v>85</v>
      </c>
      <c r="AW452" s="12" t="s">
        <v>32</v>
      </c>
      <c r="AX452" s="12" t="s">
        <v>75</v>
      </c>
      <c r="AY452" s="236" t="s">
        <v>141</v>
      </c>
    </row>
    <row r="453" s="13" customFormat="1">
      <c r="A453" s="13"/>
      <c r="B453" s="237"/>
      <c r="C453" s="238"/>
      <c r="D453" s="227" t="s">
        <v>148</v>
      </c>
      <c r="E453" s="239" t="s">
        <v>1</v>
      </c>
      <c r="F453" s="240" t="s">
        <v>150</v>
      </c>
      <c r="G453" s="238"/>
      <c r="H453" s="241">
        <v>5.0599999999999996</v>
      </c>
      <c r="I453" s="242"/>
      <c r="J453" s="238"/>
      <c r="K453" s="238"/>
      <c r="L453" s="243"/>
      <c r="M453" s="244"/>
      <c r="N453" s="245"/>
      <c r="O453" s="245"/>
      <c r="P453" s="245"/>
      <c r="Q453" s="245"/>
      <c r="R453" s="245"/>
      <c r="S453" s="245"/>
      <c r="T453" s="246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47" t="s">
        <v>148</v>
      </c>
      <c r="AU453" s="247" t="s">
        <v>83</v>
      </c>
      <c r="AV453" s="13" t="s">
        <v>146</v>
      </c>
      <c r="AW453" s="13" t="s">
        <v>32</v>
      </c>
      <c r="AX453" s="13" t="s">
        <v>83</v>
      </c>
      <c r="AY453" s="247" t="s">
        <v>141</v>
      </c>
    </row>
    <row r="454" s="2" customFormat="1" ht="21.75" customHeight="1">
      <c r="A454" s="38"/>
      <c r="B454" s="39"/>
      <c r="C454" s="211" t="s">
        <v>487</v>
      </c>
      <c r="D454" s="211" t="s">
        <v>142</v>
      </c>
      <c r="E454" s="212" t="s">
        <v>488</v>
      </c>
      <c r="F454" s="213" t="s">
        <v>489</v>
      </c>
      <c r="G454" s="214" t="s">
        <v>153</v>
      </c>
      <c r="H454" s="215">
        <v>1</v>
      </c>
      <c r="I454" s="216"/>
      <c r="J454" s="217">
        <f>ROUND(I454*H454,2)</f>
        <v>0</v>
      </c>
      <c r="K454" s="218"/>
      <c r="L454" s="44"/>
      <c r="M454" s="219" t="s">
        <v>1</v>
      </c>
      <c r="N454" s="220" t="s">
        <v>40</v>
      </c>
      <c r="O454" s="91"/>
      <c r="P454" s="221">
        <f>O454*H454</f>
        <v>0</v>
      </c>
      <c r="Q454" s="221">
        <v>0</v>
      </c>
      <c r="R454" s="221">
        <f>Q454*H454</f>
        <v>0</v>
      </c>
      <c r="S454" s="221">
        <v>0</v>
      </c>
      <c r="T454" s="222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3" t="s">
        <v>146</v>
      </c>
      <c r="AT454" s="223" t="s">
        <v>142</v>
      </c>
      <c r="AU454" s="223" t="s">
        <v>83</v>
      </c>
      <c r="AY454" s="17" t="s">
        <v>141</v>
      </c>
      <c r="BE454" s="224">
        <f>IF(N454="základní",J454,0)</f>
        <v>0</v>
      </c>
      <c r="BF454" s="224">
        <f>IF(N454="snížená",J454,0)</f>
        <v>0</v>
      </c>
      <c r="BG454" s="224">
        <f>IF(N454="zákl. přenesená",J454,0)</f>
        <v>0</v>
      </c>
      <c r="BH454" s="224">
        <f>IF(N454="sníž. přenesená",J454,0)</f>
        <v>0</v>
      </c>
      <c r="BI454" s="224">
        <f>IF(N454="nulová",J454,0)</f>
        <v>0</v>
      </c>
      <c r="BJ454" s="17" t="s">
        <v>83</v>
      </c>
      <c r="BK454" s="224">
        <f>ROUND(I454*H454,2)</f>
        <v>0</v>
      </c>
      <c r="BL454" s="17" t="s">
        <v>146</v>
      </c>
      <c r="BM454" s="223" t="s">
        <v>490</v>
      </c>
    </row>
    <row r="455" s="12" customFormat="1">
      <c r="A455" s="12"/>
      <c r="B455" s="225"/>
      <c r="C455" s="226"/>
      <c r="D455" s="227" t="s">
        <v>148</v>
      </c>
      <c r="E455" s="228" t="s">
        <v>1</v>
      </c>
      <c r="F455" s="229" t="s">
        <v>83</v>
      </c>
      <c r="G455" s="226"/>
      <c r="H455" s="230">
        <v>1</v>
      </c>
      <c r="I455" s="231"/>
      <c r="J455" s="226"/>
      <c r="K455" s="226"/>
      <c r="L455" s="232"/>
      <c r="M455" s="233"/>
      <c r="N455" s="234"/>
      <c r="O455" s="234"/>
      <c r="P455" s="234"/>
      <c r="Q455" s="234"/>
      <c r="R455" s="234"/>
      <c r="S455" s="234"/>
      <c r="T455" s="235"/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T455" s="236" t="s">
        <v>148</v>
      </c>
      <c r="AU455" s="236" t="s">
        <v>83</v>
      </c>
      <c r="AV455" s="12" t="s">
        <v>85</v>
      </c>
      <c r="AW455" s="12" t="s">
        <v>32</v>
      </c>
      <c r="AX455" s="12" t="s">
        <v>75</v>
      </c>
      <c r="AY455" s="236" t="s">
        <v>141</v>
      </c>
    </row>
    <row r="456" s="13" customFormat="1">
      <c r="A456" s="13"/>
      <c r="B456" s="237"/>
      <c r="C456" s="238"/>
      <c r="D456" s="227" t="s">
        <v>148</v>
      </c>
      <c r="E456" s="239" t="s">
        <v>1</v>
      </c>
      <c r="F456" s="240" t="s">
        <v>150</v>
      </c>
      <c r="G456" s="238"/>
      <c r="H456" s="241">
        <v>1</v>
      </c>
      <c r="I456" s="242"/>
      <c r="J456" s="238"/>
      <c r="K456" s="238"/>
      <c r="L456" s="243"/>
      <c r="M456" s="244"/>
      <c r="N456" s="245"/>
      <c r="O456" s="245"/>
      <c r="P456" s="245"/>
      <c r="Q456" s="245"/>
      <c r="R456" s="245"/>
      <c r="S456" s="245"/>
      <c r="T456" s="246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7" t="s">
        <v>148</v>
      </c>
      <c r="AU456" s="247" t="s">
        <v>83</v>
      </c>
      <c r="AV456" s="13" t="s">
        <v>146</v>
      </c>
      <c r="AW456" s="13" t="s">
        <v>32</v>
      </c>
      <c r="AX456" s="13" t="s">
        <v>83</v>
      </c>
      <c r="AY456" s="247" t="s">
        <v>141</v>
      </c>
    </row>
    <row r="457" s="2" customFormat="1" ht="16.5" customHeight="1">
      <c r="A457" s="38"/>
      <c r="B457" s="39"/>
      <c r="C457" s="211" t="s">
        <v>491</v>
      </c>
      <c r="D457" s="211" t="s">
        <v>142</v>
      </c>
      <c r="E457" s="212" t="s">
        <v>492</v>
      </c>
      <c r="F457" s="213" t="s">
        <v>493</v>
      </c>
      <c r="G457" s="214" t="s">
        <v>203</v>
      </c>
      <c r="H457" s="215">
        <v>135</v>
      </c>
      <c r="I457" s="216"/>
      <c r="J457" s="217">
        <f>ROUND(I457*H457,2)</f>
        <v>0</v>
      </c>
      <c r="K457" s="218"/>
      <c r="L457" s="44"/>
      <c r="M457" s="219" t="s">
        <v>1</v>
      </c>
      <c r="N457" s="220" t="s">
        <v>40</v>
      </c>
      <c r="O457" s="91"/>
      <c r="P457" s="221">
        <f>O457*H457</f>
        <v>0</v>
      </c>
      <c r="Q457" s="221">
        <v>0</v>
      </c>
      <c r="R457" s="221">
        <f>Q457*H457</f>
        <v>0</v>
      </c>
      <c r="S457" s="221">
        <v>0</v>
      </c>
      <c r="T457" s="222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3" t="s">
        <v>146</v>
      </c>
      <c r="AT457" s="223" t="s">
        <v>142</v>
      </c>
      <c r="AU457" s="223" t="s">
        <v>83</v>
      </c>
      <c r="AY457" s="17" t="s">
        <v>141</v>
      </c>
      <c r="BE457" s="224">
        <f>IF(N457="základní",J457,0)</f>
        <v>0</v>
      </c>
      <c r="BF457" s="224">
        <f>IF(N457="snížená",J457,0)</f>
        <v>0</v>
      </c>
      <c r="BG457" s="224">
        <f>IF(N457="zákl. přenesená",J457,0)</f>
        <v>0</v>
      </c>
      <c r="BH457" s="224">
        <f>IF(N457="sníž. přenesená",J457,0)</f>
        <v>0</v>
      </c>
      <c r="BI457" s="224">
        <f>IF(N457="nulová",J457,0)</f>
        <v>0</v>
      </c>
      <c r="BJ457" s="17" t="s">
        <v>83</v>
      </c>
      <c r="BK457" s="224">
        <f>ROUND(I457*H457,2)</f>
        <v>0</v>
      </c>
      <c r="BL457" s="17" t="s">
        <v>146</v>
      </c>
      <c r="BM457" s="223" t="s">
        <v>494</v>
      </c>
    </row>
    <row r="458" s="12" customFormat="1">
      <c r="A458" s="12"/>
      <c r="B458" s="225"/>
      <c r="C458" s="226"/>
      <c r="D458" s="227" t="s">
        <v>148</v>
      </c>
      <c r="E458" s="228" t="s">
        <v>1</v>
      </c>
      <c r="F458" s="229" t="s">
        <v>495</v>
      </c>
      <c r="G458" s="226"/>
      <c r="H458" s="230">
        <v>135</v>
      </c>
      <c r="I458" s="231"/>
      <c r="J458" s="226"/>
      <c r="K458" s="226"/>
      <c r="L458" s="232"/>
      <c r="M458" s="233"/>
      <c r="N458" s="234"/>
      <c r="O458" s="234"/>
      <c r="P458" s="234"/>
      <c r="Q458" s="234"/>
      <c r="R458" s="234"/>
      <c r="S458" s="234"/>
      <c r="T458" s="235"/>
      <c r="U458" s="12"/>
      <c r="V458" s="12"/>
      <c r="W458" s="12"/>
      <c r="X458" s="12"/>
      <c r="Y458" s="12"/>
      <c r="Z458" s="12"/>
      <c r="AA458" s="12"/>
      <c r="AB458" s="12"/>
      <c r="AC458" s="12"/>
      <c r="AD458" s="12"/>
      <c r="AE458" s="12"/>
      <c r="AT458" s="236" t="s">
        <v>148</v>
      </c>
      <c r="AU458" s="236" t="s">
        <v>83</v>
      </c>
      <c r="AV458" s="12" t="s">
        <v>85</v>
      </c>
      <c r="AW458" s="12" t="s">
        <v>32</v>
      </c>
      <c r="AX458" s="12" t="s">
        <v>75</v>
      </c>
      <c r="AY458" s="236" t="s">
        <v>141</v>
      </c>
    </row>
    <row r="459" s="13" customFormat="1">
      <c r="A459" s="13"/>
      <c r="B459" s="237"/>
      <c r="C459" s="238"/>
      <c r="D459" s="227" t="s">
        <v>148</v>
      </c>
      <c r="E459" s="239" t="s">
        <v>1</v>
      </c>
      <c r="F459" s="240" t="s">
        <v>150</v>
      </c>
      <c r="G459" s="238"/>
      <c r="H459" s="241">
        <v>135</v>
      </c>
      <c r="I459" s="242"/>
      <c r="J459" s="238"/>
      <c r="K459" s="238"/>
      <c r="L459" s="243"/>
      <c r="M459" s="244"/>
      <c r="N459" s="245"/>
      <c r="O459" s="245"/>
      <c r="P459" s="245"/>
      <c r="Q459" s="245"/>
      <c r="R459" s="245"/>
      <c r="S459" s="245"/>
      <c r="T459" s="246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47" t="s">
        <v>148</v>
      </c>
      <c r="AU459" s="247" t="s">
        <v>83</v>
      </c>
      <c r="AV459" s="13" t="s">
        <v>146</v>
      </c>
      <c r="AW459" s="13" t="s">
        <v>32</v>
      </c>
      <c r="AX459" s="13" t="s">
        <v>83</v>
      </c>
      <c r="AY459" s="247" t="s">
        <v>141</v>
      </c>
    </row>
    <row r="460" s="2" customFormat="1" ht="16.5" customHeight="1">
      <c r="A460" s="38"/>
      <c r="B460" s="39"/>
      <c r="C460" s="211" t="s">
        <v>496</v>
      </c>
      <c r="D460" s="211" t="s">
        <v>142</v>
      </c>
      <c r="E460" s="212" t="s">
        <v>497</v>
      </c>
      <c r="F460" s="213" t="s">
        <v>498</v>
      </c>
      <c r="G460" s="214" t="s">
        <v>203</v>
      </c>
      <c r="H460" s="215">
        <v>30</v>
      </c>
      <c r="I460" s="216"/>
      <c r="J460" s="217">
        <f>ROUND(I460*H460,2)</f>
        <v>0</v>
      </c>
      <c r="K460" s="218"/>
      <c r="L460" s="44"/>
      <c r="M460" s="219" t="s">
        <v>1</v>
      </c>
      <c r="N460" s="220" t="s">
        <v>40</v>
      </c>
      <c r="O460" s="91"/>
      <c r="P460" s="221">
        <f>O460*H460</f>
        <v>0</v>
      </c>
      <c r="Q460" s="221">
        <v>0</v>
      </c>
      <c r="R460" s="221">
        <f>Q460*H460</f>
        <v>0</v>
      </c>
      <c r="S460" s="221">
        <v>0</v>
      </c>
      <c r="T460" s="222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3" t="s">
        <v>146</v>
      </c>
      <c r="AT460" s="223" t="s">
        <v>142</v>
      </c>
      <c r="AU460" s="223" t="s">
        <v>83</v>
      </c>
      <c r="AY460" s="17" t="s">
        <v>141</v>
      </c>
      <c r="BE460" s="224">
        <f>IF(N460="základní",J460,0)</f>
        <v>0</v>
      </c>
      <c r="BF460" s="224">
        <f>IF(N460="snížená",J460,0)</f>
        <v>0</v>
      </c>
      <c r="BG460" s="224">
        <f>IF(N460="zákl. přenesená",J460,0)</f>
        <v>0</v>
      </c>
      <c r="BH460" s="224">
        <f>IF(N460="sníž. přenesená",J460,0)</f>
        <v>0</v>
      </c>
      <c r="BI460" s="224">
        <f>IF(N460="nulová",J460,0)</f>
        <v>0</v>
      </c>
      <c r="BJ460" s="17" t="s">
        <v>83</v>
      </c>
      <c r="BK460" s="224">
        <f>ROUND(I460*H460,2)</f>
        <v>0</v>
      </c>
      <c r="BL460" s="17" t="s">
        <v>146</v>
      </c>
      <c r="BM460" s="223" t="s">
        <v>499</v>
      </c>
    </row>
    <row r="461" s="12" customFormat="1">
      <c r="A461" s="12"/>
      <c r="B461" s="225"/>
      <c r="C461" s="226"/>
      <c r="D461" s="227" t="s">
        <v>148</v>
      </c>
      <c r="E461" s="228" t="s">
        <v>1</v>
      </c>
      <c r="F461" s="229" t="s">
        <v>359</v>
      </c>
      <c r="G461" s="226"/>
      <c r="H461" s="230">
        <v>30</v>
      </c>
      <c r="I461" s="231"/>
      <c r="J461" s="226"/>
      <c r="K461" s="226"/>
      <c r="L461" s="232"/>
      <c r="M461" s="233"/>
      <c r="N461" s="234"/>
      <c r="O461" s="234"/>
      <c r="P461" s="234"/>
      <c r="Q461" s="234"/>
      <c r="R461" s="234"/>
      <c r="S461" s="234"/>
      <c r="T461" s="235"/>
      <c r="U461" s="12"/>
      <c r="V461" s="12"/>
      <c r="W461" s="12"/>
      <c r="X461" s="12"/>
      <c r="Y461" s="12"/>
      <c r="Z461" s="12"/>
      <c r="AA461" s="12"/>
      <c r="AB461" s="12"/>
      <c r="AC461" s="12"/>
      <c r="AD461" s="12"/>
      <c r="AE461" s="12"/>
      <c r="AT461" s="236" t="s">
        <v>148</v>
      </c>
      <c r="AU461" s="236" t="s">
        <v>83</v>
      </c>
      <c r="AV461" s="12" t="s">
        <v>85</v>
      </c>
      <c r="AW461" s="12" t="s">
        <v>32</v>
      </c>
      <c r="AX461" s="12" t="s">
        <v>75</v>
      </c>
      <c r="AY461" s="236" t="s">
        <v>141</v>
      </c>
    </row>
    <row r="462" s="13" customFormat="1">
      <c r="A462" s="13"/>
      <c r="B462" s="237"/>
      <c r="C462" s="238"/>
      <c r="D462" s="227" t="s">
        <v>148</v>
      </c>
      <c r="E462" s="239" t="s">
        <v>1</v>
      </c>
      <c r="F462" s="240" t="s">
        <v>150</v>
      </c>
      <c r="G462" s="238"/>
      <c r="H462" s="241">
        <v>30</v>
      </c>
      <c r="I462" s="242"/>
      <c r="J462" s="238"/>
      <c r="K462" s="238"/>
      <c r="L462" s="243"/>
      <c r="M462" s="244"/>
      <c r="N462" s="245"/>
      <c r="O462" s="245"/>
      <c r="P462" s="245"/>
      <c r="Q462" s="245"/>
      <c r="R462" s="245"/>
      <c r="S462" s="245"/>
      <c r="T462" s="246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47" t="s">
        <v>148</v>
      </c>
      <c r="AU462" s="247" t="s">
        <v>83</v>
      </c>
      <c r="AV462" s="13" t="s">
        <v>146</v>
      </c>
      <c r="AW462" s="13" t="s">
        <v>32</v>
      </c>
      <c r="AX462" s="13" t="s">
        <v>83</v>
      </c>
      <c r="AY462" s="247" t="s">
        <v>141</v>
      </c>
    </row>
    <row r="463" s="2" customFormat="1" ht="16.5" customHeight="1">
      <c r="A463" s="38"/>
      <c r="B463" s="39"/>
      <c r="C463" s="211" t="s">
        <v>500</v>
      </c>
      <c r="D463" s="211" t="s">
        <v>142</v>
      </c>
      <c r="E463" s="212" t="s">
        <v>501</v>
      </c>
      <c r="F463" s="213" t="s">
        <v>502</v>
      </c>
      <c r="G463" s="214" t="s">
        <v>203</v>
      </c>
      <c r="H463" s="215">
        <v>40</v>
      </c>
      <c r="I463" s="216"/>
      <c r="J463" s="217">
        <f>ROUND(I463*H463,2)</f>
        <v>0</v>
      </c>
      <c r="K463" s="218"/>
      <c r="L463" s="44"/>
      <c r="M463" s="219" t="s">
        <v>1</v>
      </c>
      <c r="N463" s="220" t="s">
        <v>40</v>
      </c>
      <c r="O463" s="91"/>
      <c r="P463" s="221">
        <f>O463*H463</f>
        <v>0</v>
      </c>
      <c r="Q463" s="221">
        <v>0</v>
      </c>
      <c r="R463" s="221">
        <f>Q463*H463</f>
        <v>0</v>
      </c>
      <c r="S463" s="221">
        <v>0</v>
      </c>
      <c r="T463" s="222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3" t="s">
        <v>146</v>
      </c>
      <c r="AT463" s="223" t="s">
        <v>142</v>
      </c>
      <c r="AU463" s="223" t="s">
        <v>83</v>
      </c>
      <c r="AY463" s="17" t="s">
        <v>141</v>
      </c>
      <c r="BE463" s="224">
        <f>IF(N463="základní",J463,0)</f>
        <v>0</v>
      </c>
      <c r="BF463" s="224">
        <f>IF(N463="snížená",J463,0)</f>
        <v>0</v>
      </c>
      <c r="BG463" s="224">
        <f>IF(N463="zákl. přenesená",J463,0)</f>
        <v>0</v>
      </c>
      <c r="BH463" s="224">
        <f>IF(N463="sníž. přenesená",J463,0)</f>
        <v>0</v>
      </c>
      <c r="BI463" s="224">
        <f>IF(N463="nulová",J463,0)</f>
        <v>0</v>
      </c>
      <c r="BJ463" s="17" t="s">
        <v>83</v>
      </c>
      <c r="BK463" s="224">
        <f>ROUND(I463*H463,2)</f>
        <v>0</v>
      </c>
      <c r="BL463" s="17" t="s">
        <v>146</v>
      </c>
      <c r="BM463" s="223" t="s">
        <v>503</v>
      </c>
    </row>
    <row r="464" s="12" customFormat="1">
      <c r="A464" s="12"/>
      <c r="B464" s="225"/>
      <c r="C464" s="226"/>
      <c r="D464" s="227" t="s">
        <v>148</v>
      </c>
      <c r="E464" s="228" t="s">
        <v>1</v>
      </c>
      <c r="F464" s="229" t="s">
        <v>409</v>
      </c>
      <c r="G464" s="226"/>
      <c r="H464" s="230">
        <v>40</v>
      </c>
      <c r="I464" s="231"/>
      <c r="J464" s="226"/>
      <c r="K464" s="226"/>
      <c r="L464" s="232"/>
      <c r="M464" s="233"/>
      <c r="N464" s="234"/>
      <c r="O464" s="234"/>
      <c r="P464" s="234"/>
      <c r="Q464" s="234"/>
      <c r="R464" s="234"/>
      <c r="S464" s="234"/>
      <c r="T464" s="235"/>
      <c r="U464" s="12"/>
      <c r="V464" s="12"/>
      <c r="W464" s="12"/>
      <c r="X464" s="12"/>
      <c r="Y464" s="12"/>
      <c r="Z464" s="12"/>
      <c r="AA464" s="12"/>
      <c r="AB464" s="12"/>
      <c r="AC464" s="12"/>
      <c r="AD464" s="12"/>
      <c r="AE464" s="12"/>
      <c r="AT464" s="236" t="s">
        <v>148</v>
      </c>
      <c r="AU464" s="236" t="s">
        <v>83</v>
      </c>
      <c r="AV464" s="12" t="s">
        <v>85</v>
      </c>
      <c r="AW464" s="12" t="s">
        <v>32</v>
      </c>
      <c r="AX464" s="12" t="s">
        <v>75</v>
      </c>
      <c r="AY464" s="236" t="s">
        <v>141</v>
      </c>
    </row>
    <row r="465" s="13" customFormat="1">
      <c r="A465" s="13"/>
      <c r="B465" s="237"/>
      <c r="C465" s="238"/>
      <c r="D465" s="227" t="s">
        <v>148</v>
      </c>
      <c r="E465" s="239" t="s">
        <v>1</v>
      </c>
      <c r="F465" s="240" t="s">
        <v>150</v>
      </c>
      <c r="G465" s="238"/>
      <c r="H465" s="241">
        <v>40</v>
      </c>
      <c r="I465" s="242"/>
      <c r="J465" s="238"/>
      <c r="K465" s="238"/>
      <c r="L465" s="243"/>
      <c r="M465" s="244"/>
      <c r="N465" s="245"/>
      <c r="O465" s="245"/>
      <c r="P465" s="245"/>
      <c r="Q465" s="245"/>
      <c r="R465" s="245"/>
      <c r="S465" s="245"/>
      <c r="T465" s="246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47" t="s">
        <v>148</v>
      </c>
      <c r="AU465" s="247" t="s">
        <v>83</v>
      </c>
      <c r="AV465" s="13" t="s">
        <v>146</v>
      </c>
      <c r="AW465" s="13" t="s">
        <v>32</v>
      </c>
      <c r="AX465" s="13" t="s">
        <v>83</v>
      </c>
      <c r="AY465" s="247" t="s">
        <v>141</v>
      </c>
    </row>
    <row r="466" s="2" customFormat="1" ht="16.5" customHeight="1">
      <c r="A466" s="38"/>
      <c r="B466" s="39"/>
      <c r="C466" s="211" t="s">
        <v>504</v>
      </c>
      <c r="D466" s="211" t="s">
        <v>142</v>
      </c>
      <c r="E466" s="212" t="s">
        <v>505</v>
      </c>
      <c r="F466" s="213" t="s">
        <v>506</v>
      </c>
      <c r="G466" s="214" t="s">
        <v>203</v>
      </c>
      <c r="H466" s="215">
        <v>60</v>
      </c>
      <c r="I466" s="216"/>
      <c r="J466" s="217">
        <f>ROUND(I466*H466,2)</f>
        <v>0</v>
      </c>
      <c r="K466" s="218"/>
      <c r="L466" s="44"/>
      <c r="M466" s="219" t="s">
        <v>1</v>
      </c>
      <c r="N466" s="220" t="s">
        <v>40</v>
      </c>
      <c r="O466" s="91"/>
      <c r="P466" s="221">
        <f>O466*H466</f>
        <v>0</v>
      </c>
      <c r="Q466" s="221">
        <v>0</v>
      </c>
      <c r="R466" s="221">
        <f>Q466*H466</f>
        <v>0</v>
      </c>
      <c r="S466" s="221">
        <v>0</v>
      </c>
      <c r="T466" s="222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3" t="s">
        <v>146</v>
      </c>
      <c r="AT466" s="223" t="s">
        <v>142</v>
      </c>
      <c r="AU466" s="223" t="s">
        <v>83</v>
      </c>
      <c r="AY466" s="17" t="s">
        <v>141</v>
      </c>
      <c r="BE466" s="224">
        <f>IF(N466="základní",J466,0)</f>
        <v>0</v>
      </c>
      <c r="BF466" s="224">
        <f>IF(N466="snížená",J466,0)</f>
        <v>0</v>
      </c>
      <c r="BG466" s="224">
        <f>IF(N466="zákl. přenesená",J466,0)</f>
        <v>0</v>
      </c>
      <c r="BH466" s="224">
        <f>IF(N466="sníž. přenesená",J466,0)</f>
        <v>0</v>
      </c>
      <c r="BI466" s="224">
        <f>IF(N466="nulová",J466,0)</f>
        <v>0</v>
      </c>
      <c r="BJ466" s="17" t="s">
        <v>83</v>
      </c>
      <c r="BK466" s="224">
        <f>ROUND(I466*H466,2)</f>
        <v>0</v>
      </c>
      <c r="BL466" s="17" t="s">
        <v>146</v>
      </c>
      <c r="BM466" s="223" t="s">
        <v>507</v>
      </c>
    </row>
    <row r="467" s="12" customFormat="1">
      <c r="A467" s="12"/>
      <c r="B467" s="225"/>
      <c r="C467" s="226"/>
      <c r="D467" s="227" t="s">
        <v>148</v>
      </c>
      <c r="E467" s="228" t="s">
        <v>1</v>
      </c>
      <c r="F467" s="229" t="s">
        <v>508</v>
      </c>
      <c r="G467" s="226"/>
      <c r="H467" s="230">
        <v>60</v>
      </c>
      <c r="I467" s="231"/>
      <c r="J467" s="226"/>
      <c r="K467" s="226"/>
      <c r="L467" s="232"/>
      <c r="M467" s="233"/>
      <c r="N467" s="234"/>
      <c r="O467" s="234"/>
      <c r="P467" s="234"/>
      <c r="Q467" s="234"/>
      <c r="R467" s="234"/>
      <c r="S467" s="234"/>
      <c r="T467" s="235"/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T467" s="236" t="s">
        <v>148</v>
      </c>
      <c r="AU467" s="236" t="s">
        <v>83</v>
      </c>
      <c r="AV467" s="12" t="s">
        <v>85</v>
      </c>
      <c r="AW467" s="12" t="s">
        <v>32</v>
      </c>
      <c r="AX467" s="12" t="s">
        <v>75</v>
      </c>
      <c r="AY467" s="236" t="s">
        <v>141</v>
      </c>
    </row>
    <row r="468" s="13" customFormat="1">
      <c r="A468" s="13"/>
      <c r="B468" s="237"/>
      <c r="C468" s="238"/>
      <c r="D468" s="227" t="s">
        <v>148</v>
      </c>
      <c r="E468" s="239" t="s">
        <v>1</v>
      </c>
      <c r="F468" s="240" t="s">
        <v>150</v>
      </c>
      <c r="G468" s="238"/>
      <c r="H468" s="241">
        <v>60</v>
      </c>
      <c r="I468" s="242"/>
      <c r="J468" s="238"/>
      <c r="K468" s="238"/>
      <c r="L468" s="243"/>
      <c r="M468" s="244"/>
      <c r="N468" s="245"/>
      <c r="O468" s="245"/>
      <c r="P468" s="245"/>
      <c r="Q468" s="245"/>
      <c r="R468" s="245"/>
      <c r="S468" s="245"/>
      <c r="T468" s="246"/>
      <c r="U468" s="13"/>
      <c r="V468" s="13"/>
      <c r="W468" s="13"/>
      <c r="X468" s="13"/>
      <c r="Y468" s="13"/>
      <c r="Z468" s="13"/>
      <c r="AA468" s="13"/>
      <c r="AB468" s="13"/>
      <c r="AC468" s="13"/>
      <c r="AD468" s="13"/>
      <c r="AE468" s="13"/>
      <c r="AT468" s="247" t="s">
        <v>148</v>
      </c>
      <c r="AU468" s="247" t="s">
        <v>83</v>
      </c>
      <c r="AV468" s="13" t="s">
        <v>146</v>
      </c>
      <c r="AW468" s="13" t="s">
        <v>32</v>
      </c>
      <c r="AX468" s="13" t="s">
        <v>83</v>
      </c>
      <c r="AY468" s="247" t="s">
        <v>141</v>
      </c>
    </row>
    <row r="469" s="2" customFormat="1" ht="21.75" customHeight="1">
      <c r="A469" s="38"/>
      <c r="B469" s="39"/>
      <c r="C469" s="211" t="s">
        <v>509</v>
      </c>
      <c r="D469" s="211" t="s">
        <v>142</v>
      </c>
      <c r="E469" s="212" t="s">
        <v>510</v>
      </c>
      <c r="F469" s="213" t="s">
        <v>511</v>
      </c>
      <c r="G469" s="214" t="s">
        <v>153</v>
      </c>
      <c r="H469" s="215">
        <v>1</v>
      </c>
      <c r="I469" s="216"/>
      <c r="J469" s="217">
        <f>ROUND(I469*H469,2)</f>
        <v>0</v>
      </c>
      <c r="K469" s="218"/>
      <c r="L469" s="44"/>
      <c r="M469" s="219" t="s">
        <v>1</v>
      </c>
      <c r="N469" s="220" t="s">
        <v>40</v>
      </c>
      <c r="O469" s="91"/>
      <c r="P469" s="221">
        <f>O469*H469</f>
        <v>0</v>
      </c>
      <c r="Q469" s="221">
        <v>0</v>
      </c>
      <c r="R469" s="221">
        <f>Q469*H469</f>
        <v>0</v>
      </c>
      <c r="S469" s="221">
        <v>0</v>
      </c>
      <c r="T469" s="222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3" t="s">
        <v>146</v>
      </c>
      <c r="AT469" s="223" t="s">
        <v>142</v>
      </c>
      <c r="AU469" s="223" t="s">
        <v>83</v>
      </c>
      <c r="AY469" s="17" t="s">
        <v>141</v>
      </c>
      <c r="BE469" s="224">
        <f>IF(N469="základní",J469,0)</f>
        <v>0</v>
      </c>
      <c r="BF469" s="224">
        <f>IF(N469="snížená",J469,0)</f>
        <v>0</v>
      </c>
      <c r="BG469" s="224">
        <f>IF(N469="zákl. přenesená",J469,0)</f>
        <v>0</v>
      </c>
      <c r="BH469" s="224">
        <f>IF(N469="sníž. přenesená",J469,0)</f>
        <v>0</v>
      </c>
      <c r="BI469" s="224">
        <f>IF(N469="nulová",J469,0)</f>
        <v>0</v>
      </c>
      <c r="BJ469" s="17" t="s">
        <v>83</v>
      </c>
      <c r="BK469" s="224">
        <f>ROUND(I469*H469,2)</f>
        <v>0</v>
      </c>
      <c r="BL469" s="17" t="s">
        <v>146</v>
      </c>
      <c r="BM469" s="223" t="s">
        <v>512</v>
      </c>
    </row>
    <row r="470" s="12" customFormat="1">
      <c r="A470" s="12"/>
      <c r="B470" s="225"/>
      <c r="C470" s="226"/>
      <c r="D470" s="227" t="s">
        <v>148</v>
      </c>
      <c r="E470" s="228" t="s">
        <v>1</v>
      </c>
      <c r="F470" s="229" t="s">
        <v>83</v>
      </c>
      <c r="G470" s="226"/>
      <c r="H470" s="230">
        <v>1</v>
      </c>
      <c r="I470" s="231"/>
      <c r="J470" s="226"/>
      <c r="K470" s="226"/>
      <c r="L470" s="232"/>
      <c r="M470" s="233"/>
      <c r="N470" s="234"/>
      <c r="O470" s="234"/>
      <c r="P470" s="234"/>
      <c r="Q470" s="234"/>
      <c r="R470" s="234"/>
      <c r="S470" s="234"/>
      <c r="T470" s="235"/>
      <c r="U470" s="12"/>
      <c r="V470" s="12"/>
      <c r="W470" s="12"/>
      <c r="X470" s="12"/>
      <c r="Y470" s="12"/>
      <c r="Z470" s="12"/>
      <c r="AA470" s="12"/>
      <c r="AB470" s="12"/>
      <c r="AC470" s="12"/>
      <c r="AD470" s="12"/>
      <c r="AE470" s="12"/>
      <c r="AT470" s="236" t="s">
        <v>148</v>
      </c>
      <c r="AU470" s="236" t="s">
        <v>83</v>
      </c>
      <c r="AV470" s="12" t="s">
        <v>85</v>
      </c>
      <c r="AW470" s="12" t="s">
        <v>32</v>
      </c>
      <c r="AX470" s="12" t="s">
        <v>75</v>
      </c>
      <c r="AY470" s="236" t="s">
        <v>141</v>
      </c>
    </row>
    <row r="471" s="13" customFormat="1">
      <c r="A471" s="13"/>
      <c r="B471" s="237"/>
      <c r="C471" s="238"/>
      <c r="D471" s="227" t="s">
        <v>148</v>
      </c>
      <c r="E471" s="239" t="s">
        <v>1</v>
      </c>
      <c r="F471" s="240" t="s">
        <v>150</v>
      </c>
      <c r="G471" s="238"/>
      <c r="H471" s="241">
        <v>1</v>
      </c>
      <c r="I471" s="242"/>
      <c r="J471" s="238"/>
      <c r="K471" s="238"/>
      <c r="L471" s="243"/>
      <c r="M471" s="244"/>
      <c r="N471" s="245"/>
      <c r="O471" s="245"/>
      <c r="P471" s="245"/>
      <c r="Q471" s="245"/>
      <c r="R471" s="245"/>
      <c r="S471" s="245"/>
      <c r="T471" s="246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7" t="s">
        <v>148</v>
      </c>
      <c r="AU471" s="247" t="s">
        <v>83</v>
      </c>
      <c r="AV471" s="13" t="s">
        <v>146</v>
      </c>
      <c r="AW471" s="13" t="s">
        <v>32</v>
      </c>
      <c r="AX471" s="13" t="s">
        <v>83</v>
      </c>
      <c r="AY471" s="247" t="s">
        <v>141</v>
      </c>
    </row>
    <row r="472" s="2" customFormat="1" ht="21.75" customHeight="1">
      <c r="A472" s="38"/>
      <c r="B472" s="39"/>
      <c r="C472" s="211" t="s">
        <v>513</v>
      </c>
      <c r="D472" s="211" t="s">
        <v>142</v>
      </c>
      <c r="E472" s="212" t="s">
        <v>514</v>
      </c>
      <c r="F472" s="213" t="s">
        <v>515</v>
      </c>
      <c r="G472" s="214" t="s">
        <v>145</v>
      </c>
      <c r="H472" s="215">
        <v>5.5999999999999996</v>
      </c>
      <c r="I472" s="216"/>
      <c r="J472" s="217">
        <f>ROUND(I472*H472,2)</f>
        <v>0</v>
      </c>
      <c r="K472" s="218"/>
      <c r="L472" s="44"/>
      <c r="M472" s="219" t="s">
        <v>1</v>
      </c>
      <c r="N472" s="220" t="s">
        <v>40</v>
      </c>
      <c r="O472" s="91"/>
      <c r="P472" s="221">
        <f>O472*H472</f>
        <v>0</v>
      </c>
      <c r="Q472" s="221">
        <v>0</v>
      </c>
      <c r="R472" s="221">
        <f>Q472*H472</f>
        <v>0</v>
      </c>
      <c r="S472" s="221">
        <v>0</v>
      </c>
      <c r="T472" s="222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3" t="s">
        <v>146</v>
      </c>
      <c r="AT472" s="223" t="s">
        <v>142</v>
      </c>
      <c r="AU472" s="223" t="s">
        <v>83</v>
      </c>
      <c r="AY472" s="17" t="s">
        <v>141</v>
      </c>
      <c r="BE472" s="224">
        <f>IF(N472="základní",J472,0)</f>
        <v>0</v>
      </c>
      <c r="BF472" s="224">
        <f>IF(N472="snížená",J472,0)</f>
        <v>0</v>
      </c>
      <c r="BG472" s="224">
        <f>IF(N472="zákl. přenesená",J472,0)</f>
        <v>0</v>
      </c>
      <c r="BH472" s="224">
        <f>IF(N472="sníž. přenesená",J472,0)</f>
        <v>0</v>
      </c>
      <c r="BI472" s="224">
        <f>IF(N472="nulová",J472,0)</f>
        <v>0</v>
      </c>
      <c r="BJ472" s="17" t="s">
        <v>83</v>
      </c>
      <c r="BK472" s="224">
        <f>ROUND(I472*H472,2)</f>
        <v>0</v>
      </c>
      <c r="BL472" s="17" t="s">
        <v>146</v>
      </c>
      <c r="BM472" s="223" t="s">
        <v>516</v>
      </c>
    </row>
    <row r="473" s="12" customFormat="1">
      <c r="A473" s="12"/>
      <c r="B473" s="225"/>
      <c r="C473" s="226"/>
      <c r="D473" s="227" t="s">
        <v>148</v>
      </c>
      <c r="E473" s="228" t="s">
        <v>1</v>
      </c>
      <c r="F473" s="229" t="s">
        <v>517</v>
      </c>
      <c r="G473" s="226"/>
      <c r="H473" s="230">
        <v>5.5999999999999996</v>
      </c>
      <c r="I473" s="231"/>
      <c r="J473" s="226"/>
      <c r="K473" s="226"/>
      <c r="L473" s="232"/>
      <c r="M473" s="233"/>
      <c r="N473" s="234"/>
      <c r="O473" s="234"/>
      <c r="P473" s="234"/>
      <c r="Q473" s="234"/>
      <c r="R473" s="234"/>
      <c r="S473" s="234"/>
      <c r="T473" s="235"/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T473" s="236" t="s">
        <v>148</v>
      </c>
      <c r="AU473" s="236" t="s">
        <v>83</v>
      </c>
      <c r="AV473" s="12" t="s">
        <v>85</v>
      </c>
      <c r="AW473" s="12" t="s">
        <v>32</v>
      </c>
      <c r="AX473" s="12" t="s">
        <v>75</v>
      </c>
      <c r="AY473" s="236" t="s">
        <v>141</v>
      </c>
    </row>
    <row r="474" s="13" customFormat="1">
      <c r="A474" s="13"/>
      <c r="B474" s="237"/>
      <c r="C474" s="238"/>
      <c r="D474" s="227" t="s">
        <v>148</v>
      </c>
      <c r="E474" s="239" t="s">
        <v>1</v>
      </c>
      <c r="F474" s="240" t="s">
        <v>150</v>
      </c>
      <c r="G474" s="238"/>
      <c r="H474" s="241">
        <v>5.5999999999999996</v>
      </c>
      <c r="I474" s="242"/>
      <c r="J474" s="238"/>
      <c r="K474" s="238"/>
      <c r="L474" s="243"/>
      <c r="M474" s="244"/>
      <c r="N474" s="245"/>
      <c r="O474" s="245"/>
      <c r="P474" s="245"/>
      <c r="Q474" s="245"/>
      <c r="R474" s="245"/>
      <c r="S474" s="245"/>
      <c r="T474" s="246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7" t="s">
        <v>148</v>
      </c>
      <c r="AU474" s="247" t="s">
        <v>83</v>
      </c>
      <c r="AV474" s="13" t="s">
        <v>146</v>
      </c>
      <c r="AW474" s="13" t="s">
        <v>32</v>
      </c>
      <c r="AX474" s="13" t="s">
        <v>83</v>
      </c>
      <c r="AY474" s="247" t="s">
        <v>141</v>
      </c>
    </row>
    <row r="475" s="2" customFormat="1" ht="16.5" customHeight="1">
      <c r="A475" s="38"/>
      <c r="B475" s="39"/>
      <c r="C475" s="211" t="s">
        <v>518</v>
      </c>
      <c r="D475" s="211" t="s">
        <v>142</v>
      </c>
      <c r="E475" s="212" t="s">
        <v>519</v>
      </c>
      <c r="F475" s="213" t="s">
        <v>520</v>
      </c>
      <c r="G475" s="214" t="s">
        <v>145</v>
      </c>
      <c r="H475" s="215">
        <v>234.94</v>
      </c>
      <c r="I475" s="216"/>
      <c r="J475" s="217">
        <f>ROUND(I475*H475,2)</f>
        <v>0</v>
      </c>
      <c r="K475" s="218"/>
      <c r="L475" s="44"/>
      <c r="M475" s="219" t="s">
        <v>1</v>
      </c>
      <c r="N475" s="220" t="s">
        <v>40</v>
      </c>
      <c r="O475" s="91"/>
      <c r="P475" s="221">
        <f>O475*H475</f>
        <v>0</v>
      </c>
      <c r="Q475" s="221">
        <v>0</v>
      </c>
      <c r="R475" s="221">
        <f>Q475*H475</f>
        <v>0</v>
      </c>
      <c r="S475" s="221">
        <v>0</v>
      </c>
      <c r="T475" s="222">
        <f>S475*H475</f>
        <v>0</v>
      </c>
      <c r="U475" s="38"/>
      <c r="V475" s="38"/>
      <c r="W475" s="38"/>
      <c r="X475" s="38"/>
      <c r="Y475" s="38"/>
      <c r="Z475" s="38"/>
      <c r="AA475" s="38"/>
      <c r="AB475" s="38"/>
      <c r="AC475" s="38"/>
      <c r="AD475" s="38"/>
      <c r="AE475" s="38"/>
      <c r="AR475" s="223" t="s">
        <v>146</v>
      </c>
      <c r="AT475" s="223" t="s">
        <v>142</v>
      </c>
      <c r="AU475" s="223" t="s">
        <v>83</v>
      </c>
      <c r="AY475" s="17" t="s">
        <v>141</v>
      </c>
      <c r="BE475" s="224">
        <f>IF(N475="základní",J475,0)</f>
        <v>0</v>
      </c>
      <c r="BF475" s="224">
        <f>IF(N475="snížená",J475,0)</f>
        <v>0</v>
      </c>
      <c r="BG475" s="224">
        <f>IF(N475="zákl. přenesená",J475,0)</f>
        <v>0</v>
      </c>
      <c r="BH475" s="224">
        <f>IF(N475="sníž. přenesená",J475,0)</f>
        <v>0</v>
      </c>
      <c r="BI475" s="224">
        <f>IF(N475="nulová",J475,0)</f>
        <v>0</v>
      </c>
      <c r="BJ475" s="17" t="s">
        <v>83</v>
      </c>
      <c r="BK475" s="224">
        <f>ROUND(I475*H475,2)</f>
        <v>0</v>
      </c>
      <c r="BL475" s="17" t="s">
        <v>146</v>
      </c>
      <c r="BM475" s="223" t="s">
        <v>521</v>
      </c>
    </row>
    <row r="476" s="12" customFormat="1">
      <c r="A476" s="12"/>
      <c r="B476" s="225"/>
      <c r="C476" s="226"/>
      <c r="D476" s="227" t="s">
        <v>148</v>
      </c>
      <c r="E476" s="228" t="s">
        <v>1</v>
      </c>
      <c r="F476" s="229" t="s">
        <v>522</v>
      </c>
      <c r="G476" s="226"/>
      <c r="H476" s="230">
        <v>2.3999999999999999</v>
      </c>
      <c r="I476" s="231"/>
      <c r="J476" s="226"/>
      <c r="K476" s="226"/>
      <c r="L476" s="232"/>
      <c r="M476" s="233"/>
      <c r="N476" s="234"/>
      <c r="O476" s="234"/>
      <c r="P476" s="234"/>
      <c r="Q476" s="234"/>
      <c r="R476" s="234"/>
      <c r="S476" s="234"/>
      <c r="T476" s="235"/>
      <c r="U476" s="12"/>
      <c r="V476" s="12"/>
      <c r="W476" s="12"/>
      <c r="X476" s="12"/>
      <c r="Y476" s="12"/>
      <c r="Z476" s="12"/>
      <c r="AA476" s="12"/>
      <c r="AB476" s="12"/>
      <c r="AC476" s="12"/>
      <c r="AD476" s="12"/>
      <c r="AE476" s="12"/>
      <c r="AT476" s="236" t="s">
        <v>148</v>
      </c>
      <c r="AU476" s="236" t="s">
        <v>83</v>
      </c>
      <c r="AV476" s="12" t="s">
        <v>85</v>
      </c>
      <c r="AW476" s="12" t="s">
        <v>32</v>
      </c>
      <c r="AX476" s="12" t="s">
        <v>75</v>
      </c>
      <c r="AY476" s="236" t="s">
        <v>141</v>
      </c>
    </row>
    <row r="477" s="12" customFormat="1">
      <c r="A477" s="12"/>
      <c r="B477" s="225"/>
      <c r="C477" s="226"/>
      <c r="D477" s="227" t="s">
        <v>148</v>
      </c>
      <c r="E477" s="228" t="s">
        <v>1</v>
      </c>
      <c r="F477" s="229" t="s">
        <v>523</v>
      </c>
      <c r="G477" s="226"/>
      <c r="H477" s="230">
        <v>3.04</v>
      </c>
      <c r="I477" s="231"/>
      <c r="J477" s="226"/>
      <c r="K477" s="226"/>
      <c r="L477" s="232"/>
      <c r="M477" s="233"/>
      <c r="N477" s="234"/>
      <c r="O477" s="234"/>
      <c r="P477" s="234"/>
      <c r="Q477" s="234"/>
      <c r="R477" s="234"/>
      <c r="S477" s="234"/>
      <c r="T477" s="235"/>
      <c r="U477" s="12"/>
      <c r="V477" s="12"/>
      <c r="W477" s="12"/>
      <c r="X477" s="12"/>
      <c r="Y477" s="12"/>
      <c r="Z477" s="12"/>
      <c r="AA477" s="12"/>
      <c r="AB477" s="12"/>
      <c r="AC477" s="12"/>
      <c r="AD477" s="12"/>
      <c r="AE477" s="12"/>
      <c r="AT477" s="236" t="s">
        <v>148</v>
      </c>
      <c r="AU477" s="236" t="s">
        <v>83</v>
      </c>
      <c r="AV477" s="12" t="s">
        <v>85</v>
      </c>
      <c r="AW477" s="12" t="s">
        <v>32</v>
      </c>
      <c r="AX477" s="12" t="s">
        <v>75</v>
      </c>
      <c r="AY477" s="236" t="s">
        <v>141</v>
      </c>
    </row>
    <row r="478" s="12" customFormat="1">
      <c r="A478" s="12"/>
      <c r="B478" s="225"/>
      <c r="C478" s="226"/>
      <c r="D478" s="227" t="s">
        <v>148</v>
      </c>
      <c r="E478" s="228" t="s">
        <v>1</v>
      </c>
      <c r="F478" s="229" t="s">
        <v>524</v>
      </c>
      <c r="G478" s="226"/>
      <c r="H478" s="230">
        <v>2.8799999999999999</v>
      </c>
      <c r="I478" s="231"/>
      <c r="J478" s="226"/>
      <c r="K478" s="226"/>
      <c r="L478" s="232"/>
      <c r="M478" s="233"/>
      <c r="N478" s="234"/>
      <c r="O478" s="234"/>
      <c r="P478" s="234"/>
      <c r="Q478" s="234"/>
      <c r="R478" s="234"/>
      <c r="S478" s="234"/>
      <c r="T478" s="235"/>
      <c r="U478" s="12"/>
      <c r="V478" s="12"/>
      <c r="W478" s="12"/>
      <c r="X478" s="12"/>
      <c r="Y478" s="12"/>
      <c r="Z478" s="12"/>
      <c r="AA478" s="12"/>
      <c r="AB478" s="12"/>
      <c r="AC478" s="12"/>
      <c r="AD478" s="12"/>
      <c r="AE478" s="12"/>
      <c r="AT478" s="236" t="s">
        <v>148</v>
      </c>
      <c r="AU478" s="236" t="s">
        <v>83</v>
      </c>
      <c r="AV478" s="12" t="s">
        <v>85</v>
      </c>
      <c r="AW478" s="12" t="s">
        <v>32</v>
      </c>
      <c r="AX478" s="12" t="s">
        <v>75</v>
      </c>
      <c r="AY478" s="236" t="s">
        <v>141</v>
      </c>
    </row>
    <row r="479" s="12" customFormat="1">
      <c r="A479" s="12"/>
      <c r="B479" s="225"/>
      <c r="C479" s="226"/>
      <c r="D479" s="227" t="s">
        <v>148</v>
      </c>
      <c r="E479" s="228" t="s">
        <v>1</v>
      </c>
      <c r="F479" s="229" t="s">
        <v>525</v>
      </c>
      <c r="G479" s="226"/>
      <c r="H479" s="230">
        <v>2.5600000000000001</v>
      </c>
      <c r="I479" s="231"/>
      <c r="J479" s="226"/>
      <c r="K479" s="226"/>
      <c r="L479" s="232"/>
      <c r="M479" s="233"/>
      <c r="N479" s="234"/>
      <c r="O479" s="234"/>
      <c r="P479" s="234"/>
      <c r="Q479" s="234"/>
      <c r="R479" s="234"/>
      <c r="S479" s="234"/>
      <c r="T479" s="235"/>
      <c r="U479" s="12"/>
      <c r="V479" s="12"/>
      <c r="W479" s="12"/>
      <c r="X479" s="12"/>
      <c r="Y479" s="12"/>
      <c r="Z479" s="12"/>
      <c r="AA479" s="12"/>
      <c r="AB479" s="12"/>
      <c r="AC479" s="12"/>
      <c r="AD479" s="12"/>
      <c r="AE479" s="12"/>
      <c r="AT479" s="236" t="s">
        <v>148</v>
      </c>
      <c r="AU479" s="236" t="s">
        <v>83</v>
      </c>
      <c r="AV479" s="12" t="s">
        <v>85</v>
      </c>
      <c r="AW479" s="12" t="s">
        <v>32</v>
      </c>
      <c r="AX479" s="12" t="s">
        <v>75</v>
      </c>
      <c r="AY479" s="236" t="s">
        <v>141</v>
      </c>
    </row>
    <row r="480" s="12" customFormat="1">
      <c r="A480" s="12"/>
      <c r="B480" s="225"/>
      <c r="C480" s="226"/>
      <c r="D480" s="227" t="s">
        <v>148</v>
      </c>
      <c r="E480" s="228" t="s">
        <v>1</v>
      </c>
      <c r="F480" s="229" t="s">
        <v>526</v>
      </c>
      <c r="G480" s="226"/>
      <c r="H480" s="230">
        <v>3.6800000000000002</v>
      </c>
      <c r="I480" s="231"/>
      <c r="J480" s="226"/>
      <c r="K480" s="226"/>
      <c r="L480" s="232"/>
      <c r="M480" s="233"/>
      <c r="N480" s="234"/>
      <c r="O480" s="234"/>
      <c r="P480" s="234"/>
      <c r="Q480" s="234"/>
      <c r="R480" s="234"/>
      <c r="S480" s="234"/>
      <c r="T480" s="235"/>
      <c r="U480" s="12"/>
      <c r="V480" s="12"/>
      <c r="W480" s="12"/>
      <c r="X480" s="12"/>
      <c r="Y480" s="12"/>
      <c r="Z480" s="12"/>
      <c r="AA480" s="12"/>
      <c r="AB480" s="12"/>
      <c r="AC480" s="12"/>
      <c r="AD480" s="12"/>
      <c r="AE480" s="12"/>
      <c r="AT480" s="236" t="s">
        <v>148</v>
      </c>
      <c r="AU480" s="236" t="s">
        <v>83</v>
      </c>
      <c r="AV480" s="12" t="s">
        <v>85</v>
      </c>
      <c r="AW480" s="12" t="s">
        <v>32</v>
      </c>
      <c r="AX480" s="12" t="s">
        <v>75</v>
      </c>
      <c r="AY480" s="236" t="s">
        <v>141</v>
      </c>
    </row>
    <row r="481" s="12" customFormat="1">
      <c r="A481" s="12"/>
      <c r="B481" s="225"/>
      <c r="C481" s="226"/>
      <c r="D481" s="227" t="s">
        <v>148</v>
      </c>
      <c r="E481" s="228" t="s">
        <v>1</v>
      </c>
      <c r="F481" s="229" t="s">
        <v>524</v>
      </c>
      <c r="G481" s="226"/>
      <c r="H481" s="230">
        <v>2.8799999999999999</v>
      </c>
      <c r="I481" s="231"/>
      <c r="J481" s="226"/>
      <c r="K481" s="226"/>
      <c r="L481" s="232"/>
      <c r="M481" s="233"/>
      <c r="N481" s="234"/>
      <c r="O481" s="234"/>
      <c r="P481" s="234"/>
      <c r="Q481" s="234"/>
      <c r="R481" s="234"/>
      <c r="S481" s="234"/>
      <c r="T481" s="235"/>
      <c r="U481" s="12"/>
      <c r="V481" s="12"/>
      <c r="W481" s="12"/>
      <c r="X481" s="12"/>
      <c r="Y481" s="12"/>
      <c r="Z481" s="12"/>
      <c r="AA481" s="12"/>
      <c r="AB481" s="12"/>
      <c r="AC481" s="12"/>
      <c r="AD481" s="12"/>
      <c r="AE481" s="12"/>
      <c r="AT481" s="236" t="s">
        <v>148</v>
      </c>
      <c r="AU481" s="236" t="s">
        <v>83</v>
      </c>
      <c r="AV481" s="12" t="s">
        <v>85</v>
      </c>
      <c r="AW481" s="12" t="s">
        <v>32</v>
      </c>
      <c r="AX481" s="12" t="s">
        <v>75</v>
      </c>
      <c r="AY481" s="236" t="s">
        <v>141</v>
      </c>
    </row>
    <row r="482" s="12" customFormat="1">
      <c r="A482" s="12"/>
      <c r="B482" s="225"/>
      <c r="C482" s="226"/>
      <c r="D482" s="227" t="s">
        <v>148</v>
      </c>
      <c r="E482" s="228" t="s">
        <v>1</v>
      </c>
      <c r="F482" s="229" t="s">
        <v>527</v>
      </c>
      <c r="G482" s="226"/>
      <c r="H482" s="230">
        <v>60.899999999999999</v>
      </c>
      <c r="I482" s="231"/>
      <c r="J482" s="226"/>
      <c r="K482" s="226"/>
      <c r="L482" s="232"/>
      <c r="M482" s="233"/>
      <c r="N482" s="234"/>
      <c r="O482" s="234"/>
      <c r="P482" s="234"/>
      <c r="Q482" s="234"/>
      <c r="R482" s="234"/>
      <c r="S482" s="234"/>
      <c r="T482" s="235"/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T482" s="236" t="s">
        <v>148</v>
      </c>
      <c r="AU482" s="236" t="s">
        <v>83</v>
      </c>
      <c r="AV482" s="12" t="s">
        <v>85</v>
      </c>
      <c r="AW482" s="12" t="s">
        <v>32</v>
      </c>
      <c r="AX482" s="12" t="s">
        <v>75</v>
      </c>
      <c r="AY482" s="236" t="s">
        <v>141</v>
      </c>
    </row>
    <row r="483" s="12" customFormat="1">
      <c r="A483" s="12"/>
      <c r="B483" s="225"/>
      <c r="C483" s="226"/>
      <c r="D483" s="227" t="s">
        <v>148</v>
      </c>
      <c r="E483" s="228" t="s">
        <v>1</v>
      </c>
      <c r="F483" s="229" t="s">
        <v>528</v>
      </c>
      <c r="G483" s="226"/>
      <c r="H483" s="230">
        <v>-6.4000000000000004</v>
      </c>
      <c r="I483" s="231"/>
      <c r="J483" s="226"/>
      <c r="K483" s="226"/>
      <c r="L483" s="232"/>
      <c r="M483" s="233"/>
      <c r="N483" s="234"/>
      <c r="O483" s="234"/>
      <c r="P483" s="234"/>
      <c r="Q483" s="234"/>
      <c r="R483" s="234"/>
      <c r="S483" s="234"/>
      <c r="T483" s="235"/>
      <c r="U483" s="12"/>
      <c r="V483" s="12"/>
      <c r="W483" s="12"/>
      <c r="X483" s="12"/>
      <c r="Y483" s="12"/>
      <c r="Z483" s="12"/>
      <c r="AA483" s="12"/>
      <c r="AB483" s="12"/>
      <c r="AC483" s="12"/>
      <c r="AD483" s="12"/>
      <c r="AE483" s="12"/>
      <c r="AT483" s="236" t="s">
        <v>148</v>
      </c>
      <c r="AU483" s="236" t="s">
        <v>83</v>
      </c>
      <c r="AV483" s="12" t="s">
        <v>85</v>
      </c>
      <c r="AW483" s="12" t="s">
        <v>32</v>
      </c>
      <c r="AX483" s="12" t="s">
        <v>75</v>
      </c>
      <c r="AY483" s="236" t="s">
        <v>141</v>
      </c>
    </row>
    <row r="484" s="12" customFormat="1">
      <c r="A484" s="12"/>
      <c r="B484" s="225"/>
      <c r="C484" s="226"/>
      <c r="D484" s="227" t="s">
        <v>148</v>
      </c>
      <c r="E484" s="228" t="s">
        <v>1</v>
      </c>
      <c r="F484" s="229" t="s">
        <v>529</v>
      </c>
      <c r="G484" s="226"/>
      <c r="H484" s="230">
        <v>5.2000000000000002</v>
      </c>
      <c r="I484" s="231"/>
      <c r="J484" s="226"/>
      <c r="K484" s="226"/>
      <c r="L484" s="232"/>
      <c r="M484" s="233"/>
      <c r="N484" s="234"/>
      <c r="O484" s="234"/>
      <c r="P484" s="234"/>
      <c r="Q484" s="234"/>
      <c r="R484" s="234"/>
      <c r="S484" s="234"/>
      <c r="T484" s="235"/>
      <c r="U484" s="12"/>
      <c r="V484" s="12"/>
      <c r="W484" s="12"/>
      <c r="X484" s="12"/>
      <c r="Y484" s="12"/>
      <c r="Z484" s="12"/>
      <c r="AA484" s="12"/>
      <c r="AB484" s="12"/>
      <c r="AC484" s="12"/>
      <c r="AD484" s="12"/>
      <c r="AE484" s="12"/>
      <c r="AT484" s="236" t="s">
        <v>148</v>
      </c>
      <c r="AU484" s="236" t="s">
        <v>83</v>
      </c>
      <c r="AV484" s="12" t="s">
        <v>85</v>
      </c>
      <c r="AW484" s="12" t="s">
        <v>32</v>
      </c>
      <c r="AX484" s="12" t="s">
        <v>75</v>
      </c>
      <c r="AY484" s="236" t="s">
        <v>141</v>
      </c>
    </row>
    <row r="485" s="12" customFormat="1">
      <c r="A485" s="12"/>
      <c r="B485" s="225"/>
      <c r="C485" s="226"/>
      <c r="D485" s="227" t="s">
        <v>148</v>
      </c>
      <c r="E485" s="228" t="s">
        <v>1</v>
      </c>
      <c r="F485" s="229" t="s">
        <v>530</v>
      </c>
      <c r="G485" s="226"/>
      <c r="H485" s="230">
        <v>3.8399999999999999</v>
      </c>
      <c r="I485" s="231"/>
      <c r="J485" s="226"/>
      <c r="K485" s="226"/>
      <c r="L485" s="232"/>
      <c r="M485" s="233"/>
      <c r="N485" s="234"/>
      <c r="O485" s="234"/>
      <c r="P485" s="234"/>
      <c r="Q485" s="234"/>
      <c r="R485" s="234"/>
      <c r="S485" s="234"/>
      <c r="T485" s="235"/>
      <c r="U485" s="12"/>
      <c r="V485" s="12"/>
      <c r="W485" s="12"/>
      <c r="X485" s="12"/>
      <c r="Y485" s="12"/>
      <c r="Z485" s="12"/>
      <c r="AA485" s="12"/>
      <c r="AB485" s="12"/>
      <c r="AC485" s="12"/>
      <c r="AD485" s="12"/>
      <c r="AE485" s="12"/>
      <c r="AT485" s="236" t="s">
        <v>148</v>
      </c>
      <c r="AU485" s="236" t="s">
        <v>83</v>
      </c>
      <c r="AV485" s="12" t="s">
        <v>85</v>
      </c>
      <c r="AW485" s="12" t="s">
        <v>32</v>
      </c>
      <c r="AX485" s="12" t="s">
        <v>75</v>
      </c>
      <c r="AY485" s="236" t="s">
        <v>141</v>
      </c>
    </row>
    <row r="486" s="12" customFormat="1">
      <c r="A486" s="12"/>
      <c r="B486" s="225"/>
      <c r="C486" s="226"/>
      <c r="D486" s="227" t="s">
        <v>148</v>
      </c>
      <c r="E486" s="228" t="s">
        <v>1</v>
      </c>
      <c r="F486" s="229" t="s">
        <v>530</v>
      </c>
      <c r="G486" s="226"/>
      <c r="H486" s="230">
        <v>3.8399999999999999</v>
      </c>
      <c r="I486" s="231"/>
      <c r="J486" s="226"/>
      <c r="K486" s="226"/>
      <c r="L486" s="232"/>
      <c r="M486" s="233"/>
      <c r="N486" s="234"/>
      <c r="O486" s="234"/>
      <c r="P486" s="234"/>
      <c r="Q486" s="234"/>
      <c r="R486" s="234"/>
      <c r="S486" s="234"/>
      <c r="T486" s="235"/>
      <c r="U486" s="12"/>
      <c r="V486" s="12"/>
      <c r="W486" s="12"/>
      <c r="X486" s="12"/>
      <c r="Y486" s="12"/>
      <c r="Z486" s="12"/>
      <c r="AA486" s="12"/>
      <c r="AB486" s="12"/>
      <c r="AC486" s="12"/>
      <c r="AD486" s="12"/>
      <c r="AE486" s="12"/>
      <c r="AT486" s="236" t="s">
        <v>148</v>
      </c>
      <c r="AU486" s="236" t="s">
        <v>83</v>
      </c>
      <c r="AV486" s="12" t="s">
        <v>85</v>
      </c>
      <c r="AW486" s="12" t="s">
        <v>32</v>
      </c>
      <c r="AX486" s="12" t="s">
        <v>75</v>
      </c>
      <c r="AY486" s="236" t="s">
        <v>141</v>
      </c>
    </row>
    <row r="487" s="12" customFormat="1">
      <c r="A487" s="12"/>
      <c r="B487" s="225"/>
      <c r="C487" s="226"/>
      <c r="D487" s="227" t="s">
        <v>148</v>
      </c>
      <c r="E487" s="228" t="s">
        <v>1</v>
      </c>
      <c r="F487" s="229" t="s">
        <v>531</v>
      </c>
      <c r="G487" s="226"/>
      <c r="H487" s="230">
        <v>2.1600000000000001</v>
      </c>
      <c r="I487" s="231"/>
      <c r="J487" s="226"/>
      <c r="K487" s="226"/>
      <c r="L487" s="232"/>
      <c r="M487" s="233"/>
      <c r="N487" s="234"/>
      <c r="O487" s="234"/>
      <c r="P487" s="234"/>
      <c r="Q487" s="234"/>
      <c r="R487" s="234"/>
      <c r="S487" s="234"/>
      <c r="T487" s="235"/>
      <c r="U487" s="12"/>
      <c r="V487" s="12"/>
      <c r="W487" s="12"/>
      <c r="X487" s="12"/>
      <c r="Y487" s="12"/>
      <c r="Z487" s="12"/>
      <c r="AA487" s="12"/>
      <c r="AB487" s="12"/>
      <c r="AC487" s="12"/>
      <c r="AD487" s="12"/>
      <c r="AE487" s="12"/>
      <c r="AT487" s="236" t="s">
        <v>148</v>
      </c>
      <c r="AU487" s="236" t="s">
        <v>83</v>
      </c>
      <c r="AV487" s="12" t="s">
        <v>85</v>
      </c>
      <c r="AW487" s="12" t="s">
        <v>32</v>
      </c>
      <c r="AX487" s="12" t="s">
        <v>75</v>
      </c>
      <c r="AY487" s="236" t="s">
        <v>141</v>
      </c>
    </row>
    <row r="488" s="12" customFormat="1">
      <c r="A488" s="12"/>
      <c r="B488" s="225"/>
      <c r="C488" s="226"/>
      <c r="D488" s="227" t="s">
        <v>148</v>
      </c>
      <c r="E488" s="228" t="s">
        <v>1</v>
      </c>
      <c r="F488" s="229" t="s">
        <v>531</v>
      </c>
      <c r="G488" s="226"/>
      <c r="H488" s="230">
        <v>2.1600000000000001</v>
      </c>
      <c r="I488" s="231"/>
      <c r="J488" s="226"/>
      <c r="K488" s="226"/>
      <c r="L488" s="232"/>
      <c r="M488" s="233"/>
      <c r="N488" s="234"/>
      <c r="O488" s="234"/>
      <c r="P488" s="234"/>
      <c r="Q488" s="234"/>
      <c r="R488" s="234"/>
      <c r="S488" s="234"/>
      <c r="T488" s="235"/>
      <c r="U488" s="12"/>
      <c r="V488" s="12"/>
      <c r="W488" s="12"/>
      <c r="X488" s="12"/>
      <c r="Y488" s="12"/>
      <c r="Z488" s="12"/>
      <c r="AA488" s="12"/>
      <c r="AB488" s="12"/>
      <c r="AC488" s="12"/>
      <c r="AD488" s="12"/>
      <c r="AE488" s="12"/>
      <c r="AT488" s="236" t="s">
        <v>148</v>
      </c>
      <c r="AU488" s="236" t="s">
        <v>83</v>
      </c>
      <c r="AV488" s="12" t="s">
        <v>85</v>
      </c>
      <c r="AW488" s="12" t="s">
        <v>32</v>
      </c>
      <c r="AX488" s="12" t="s">
        <v>75</v>
      </c>
      <c r="AY488" s="236" t="s">
        <v>141</v>
      </c>
    </row>
    <row r="489" s="12" customFormat="1">
      <c r="A489" s="12"/>
      <c r="B489" s="225"/>
      <c r="C489" s="226"/>
      <c r="D489" s="227" t="s">
        <v>148</v>
      </c>
      <c r="E489" s="228" t="s">
        <v>1</v>
      </c>
      <c r="F489" s="229" t="s">
        <v>531</v>
      </c>
      <c r="G489" s="226"/>
      <c r="H489" s="230">
        <v>2.1600000000000001</v>
      </c>
      <c r="I489" s="231"/>
      <c r="J489" s="226"/>
      <c r="K489" s="226"/>
      <c r="L489" s="232"/>
      <c r="M489" s="233"/>
      <c r="N489" s="234"/>
      <c r="O489" s="234"/>
      <c r="P489" s="234"/>
      <c r="Q489" s="234"/>
      <c r="R489" s="234"/>
      <c r="S489" s="234"/>
      <c r="T489" s="235"/>
      <c r="U489" s="12"/>
      <c r="V489" s="12"/>
      <c r="W489" s="12"/>
      <c r="X489" s="12"/>
      <c r="Y489" s="12"/>
      <c r="Z489" s="12"/>
      <c r="AA489" s="12"/>
      <c r="AB489" s="12"/>
      <c r="AC489" s="12"/>
      <c r="AD489" s="12"/>
      <c r="AE489" s="12"/>
      <c r="AT489" s="236" t="s">
        <v>148</v>
      </c>
      <c r="AU489" s="236" t="s">
        <v>83</v>
      </c>
      <c r="AV489" s="12" t="s">
        <v>85</v>
      </c>
      <c r="AW489" s="12" t="s">
        <v>32</v>
      </c>
      <c r="AX489" s="12" t="s">
        <v>75</v>
      </c>
      <c r="AY489" s="236" t="s">
        <v>141</v>
      </c>
    </row>
    <row r="490" s="12" customFormat="1">
      <c r="A490" s="12"/>
      <c r="B490" s="225"/>
      <c r="C490" s="226"/>
      <c r="D490" s="227" t="s">
        <v>148</v>
      </c>
      <c r="E490" s="228" t="s">
        <v>1</v>
      </c>
      <c r="F490" s="229" t="s">
        <v>524</v>
      </c>
      <c r="G490" s="226"/>
      <c r="H490" s="230">
        <v>2.8799999999999999</v>
      </c>
      <c r="I490" s="231"/>
      <c r="J490" s="226"/>
      <c r="K490" s="226"/>
      <c r="L490" s="232"/>
      <c r="M490" s="233"/>
      <c r="N490" s="234"/>
      <c r="O490" s="234"/>
      <c r="P490" s="234"/>
      <c r="Q490" s="234"/>
      <c r="R490" s="234"/>
      <c r="S490" s="234"/>
      <c r="T490" s="235"/>
      <c r="U490" s="12"/>
      <c r="V490" s="12"/>
      <c r="W490" s="12"/>
      <c r="X490" s="12"/>
      <c r="Y490" s="12"/>
      <c r="Z490" s="12"/>
      <c r="AA490" s="12"/>
      <c r="AB490" s="12"/>
      <c r="AC490" s="12"/>
      <c r="AD490" s="12"/>
      <c r="AE490" s="12"/>
      <c r="AT490" s="236" t="s">
        <v>148</v>
      </c>
      <c r="AU490" s="236" t="s">
        <v>83</v>
      </c>
      <c r="AV490" s="12" t="s">
        <v>85</v>
      </c>
      <c r="AW490" s="12" t="s">
        <v>32</v>
      </c>
      <c r="AX490" s="12" t="s">
        <v>75</v>
      </c>
      <c r="AY490" s="236" t="s">
        <v>141</v>
      </c>
    </row>
    <row r="491" s="12" customFormat="1">
      <c r="A491" s="12"/>
      <c r="B491" s="225"/>
      <c r="C491" s="226"/>
      <c r="D491" s="227" t="s">
        <v>148</v>
      </c>
      <c r="E491" s="228" t="s">
        <v>1</v>
      </c>
      <c r="F491" s="229" t="s">
        <v>532</v>
      </c>
      <c r="G491" s="226"/>
      <c r="H491" s="230">
        <v>2.48</v>
      </c>
      <c r="I491" s="231"/>
      <c r="J491" s="226"/>
      <c r="K491" s="226"/>
      <c r="L491" s="232"/>
      <c r="M491" s="233"/>
      <c r="N491" s="234"/>
      <c r="O491" s="234"/>
      <c r="P491" s="234"/>
      <c r="Q491" s="234"/>
      <c r="R491" s="234"/>
      <c r="S491" s="234"/>
      <c r="T491" s="235"/>
      <c r="U491" s="12"/>
      <c r="V491" s="12"/>
      <c r="W491" s="12"/>
      <c r="X491" s="12"/>
      <c r="Y491" s="12"/>
      <c r="Z491" s="12"/>
      <c r="AA491" s="12"/>
      <c r="AB491" s="12"/>
      <c r="AC491" s="12"/>
      <c r="AD491" s="12"/>
      <c r="AE491" s="12"/>
      <c r="AT491" s="236" t="s">
        <v>148</v>
      </c>
      <c r="AU491" s="236" t="s">
        <v>83</v>
      </c>
      <c r="AV491" s="12" t="s">
        <v>85</v>
      </c>
      <c r="AW491" s="12" t="s">
        <v>32</v>
      </c>
      <c r="AX491" s="12" t="s">
        <v>75</v>
      </c>
      <c r="AY491" s="236" t="s">
        <v>141</v>
      </c>
    </row>
    <row r="492" s="12" customFormat="1">
      <c r="A492" s="12"/>
      <c r="B492" s="225"/>
      <c r="C492" s="226"/>
      <c r="D492" s="227" t="s">
        <v>148</v>
      </c>
      <c r="E492" s="228" t="s">
        <v>1</v>
      </c>
      <c r="F492" s="229" t="s">
        <v>532</v>
      </c>
      <c r="G492" s="226"/>
      <c r="H492" s="230">
        <v>2.48</v>
      </c>
      <c r="I492" s="231"/>
      <c r="J492" s="226"/>
      <c r="K492" s="226"/>
      <c r="L492" s="232"/>
      <c r="M492" s="233"/>
      <c r="N492" s="234"/>
      <c r="O492" s="234"/>
      <c r="P492" s="234"/>
      <c r="Q492" s="234"/>
      <c r="R492" s="234"/>
      <c r="S492" s="234"/>
      <c r="T492" s="235"/>
      <c r="U492" s="12"/>
      <c r="V492" s="12"/>
      <c r="W492" s="12"/>
      <c r="X492" s="12"/>
      <c r="Y492" s="12"/>
      <c r="Z492" s="12"/>
      <c r="AA492" s="12"/>
      <c r="AB492" s="12"/>
      <c r="AC492" s="12"/>
      <c r="AD492" s="12"/>
      <c r="AE492" s="12"/>
      <c r="AT492" s="236" t="s">
        <v>148</v>
      </c>
      <c r="AU492" s="236" t="s">
        <v>83</v>
      </c>
      <c r="AV492" s="12" t="s">
        <v>85</v>
      </c>
      <c r="AW492" s="12" t="s">
        <v>32</v>
      </c>
      <c r="AX492" s="12" t="s">
        <v>75</v>
      </c>
      <c r="AY492" s="236" t="s">
        <v>141</v>
      </c>
    </row>
    <row r="493" s="12" customFormat="1">
      <c r="A493" s="12"/>
      <c r="B493" s="225"/>
      <c r="C493" s="226"/>
      <c r="D493" s="227" t="s">
        <v>148</v>
      </c>
      <c r="E493" s="228" t="s">
        <v>1</v>
      </c>
      <c r="F493" s="229" t="s">
        <v>532</v>
      </c>
      <c r="G493" s="226"/>
      <c r="H493" s="230">
        <v>2.48</v>
      </c>
      <c r="I493" s="231"/>
      <c r="J493" s="226"/>
      <c r="K493" s="226"/>
      <c r="L493" s="232"/>
      <c r="M493" s="233"/>
      <c r="N493" s="234"/>
      <c r="O493" s="234"/>
      <c r="P493" s="234"/>
      <c r="Q493" s="234"/>
      <c r="R493" s="234"/>
      <c r="S493" s="234"/>
      <c r="T493" s="235"/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T493" s="236" t="s">
        <v>148</v>
      </c>
      <c r="AU493" s="236" t="s">
        <v>83</v>
      </c>
      <c r="AV493" s="12" t="s">
        <v>85</v>
      </c>
      <c r="AW493" s="12" t="s">
        <v>32</v>
      </c>
      <c r="AX493" s="12" t="s">
        <v>75</v>
      </c>
      <c r="AY493" s="236" t="s">
        <v>141</v>
      </c>
    </row>
    <row r="494" s="12" customFormat="1">
      <c r="A494" s="12"/>
      <c r="B494" s="225"/>
      <c r="C494" s="226"/>
      <c r="D494" s="227" t="s">
        <v>148</v>
      </c>
      <c r="E494" s="228" t="s">
        <v>1</v>
      </c>
      <c r="F494" s="229" t="s">
        <v>524</v>
      </c>
      <c r="G494" s="226"/>
      <c r="H494" s="230">
        <v>2.8799999999999999</v>
      </c>
      <c r="I494" s="231"/>
      <c r="J494" s="226"/>
      <c r="K494" s="226"/>
      <c r="L494" s="232"/>
      <c r="M494" s="233"/>
      <c r="N494" s="234"/>
      <c r="O494" s="234"/>
      <c r="P494" s="234"/>
      <c r="Q494" s="234"/>
      <c r="R494" s="234"/>
      <c r="S494" s="234"/>
      <c r="T494" s="235"/>
      <c r="U494" s="12"/>
      <c r="V494" s="12"/>
      <c r="W494" s="12"/>
      <c r="X494" s="12"/>
      <c r="Y494" s="12"/>
      <c r="Z494" s="12"/>
      <c r="AA494" s="12"/>
      <c r="AB494" s="12"/>
      <c r="AC494" s="12"/>
      <c r="AD494" s="12"/>
      <c r="AE494" s="12"/>
      <c r="AT494" s="236" t="s">
        <v>148</v>
      </c>
      <c r="AU494" s="236" t="s">
        <v>83</v>
      </c>
      <c r="AV494" s="12" t="s">
        <v>85</v>
      </c>
      <c r="AW494" s="12" t="s">
        <v>32</v>
      </c>
      <c r="AX494" s="12" t="s">
        <v>75</v>
      </c>
      <c r="AY494" s="236" t="s">
        <v>141</v>
      </c>
    </row>
    <row r="495" s="12" customFormat="1">
      <c r="A495" s="12"/>
      <c r="B495" s="225"/>
      <c r="C495" s="226"/>
      <c r="D495" s="227" t="s">
        <v>148</v>
      </c>
      <c r="E495" s="228" t="s">
        <v>1</v>
      </c>
      <c r="F495" s="229" t="s">
        <v>533</v>
      </c>
      <c r="G495" s="226"/>
      <c r="H495" s="230">
        <v>43.899999999999999</v>
      </c>
      <c r="I495" s="231"/>
      <c r="J495" s="226"/>
      <c r="K495" s="226"/>
      <c r="L495" s="232"/>
      <c r="M495" s="233"/>
      <c r="N495" s="234"/>
      <c r="O495" s="234"/>
      <c r="P495" s="234"/>
      <c r="Q495" s="234"/>
      <c r="R495" s="234"/>
      <c r="S495" s="234"/>
      <c r="T495" s="235"/>
      <c r="U495" s="12"/>
      <c r="V495" s="12"/>
      <c r="W495" s="12"/>
      <c r="X495" s="12"/>
      <c r="Y495" s="12"/>
      <c r="Z495" s="12"/>
      <c r="AA495" s="12"/>
      <c r="AB495" s="12"/>
      <c r="AC495" s="12"/>
      <c r="AD495" s="12"/>
      <c r="AE495" s="12"/>
      <c r="AT495" s="236" t="s">
        <v>148</v>
      </c>
      <c r="AU495" s="236" t="s">
        <v>83</v>
      </c>
      <c r="AV495" s="12" t="s">
        <v>85</v>
      </c>
      <c r="AW495" s="12" t="s">
        <v>32</v>
      </c>
      <c r="AX495" s="12" t="s">
        <v>75</v>
      </c>
      <c r="AY495" s="236" t="s">
        <v>141</v>
      </c>
    </row>
    <row r="496" s="12" customFormat="1">
      <c r="A496" s="12"/>
      <c r="B496" s="225"/>
      <c r="C496" s="226"/>
      <c r="D496" s="227" t="s">
        <v>148</v>
      </c>
      <c r="E496" s="228" t="s">
        <v>1</v>
      </c>
      <c r="F496" s="229" t="s">
        <v>524</v>
      </c>
      <c r="G496" s="226"/>
      <c r="H496" s="230">
        <v>2.8799999999999999</v>
      </c>
      <c r="I496" s="231"/>
      <c r="J496" s="226"/>
      <c r="K496" s="226"/>
      <c r="L496" s="232"/>
      <c r="M496" s="233"/>
      <c r="N496" s="234"/>
      <c r="O496" s="234"/>
      <c r="P496" s="234"/>
      <c r="Q496" s="234"/>
      <c r="R496" s="234"/>
      <c r="S496" s="234"/>
      <c r="T496" s="235"/>
      <c r="U496" s="12"/>
      <c r="V496" s="12"/>
      <c r="W496" s="12"/>
      <c r="X496" s="12"/>
      <c r="Y496" s="12"/>
      <c r="Z496" s="12"/>
      <c r="AA496" s="12"/>
      <c r="AB496" s="12"/>
      <c r="AC496" s="12"/>
      <c r="AD496" s="12"/>
      <c r="AE496" s="12"/>
      <c r="AT496" s="236" t="s">
        <v>148</v>
      </c>
      <c r="AU496" s="236" t="s">
        <v>83</v>
      </c>
      <c r="AV496" s="12" t="s">
        <v>85</v>
      </c>
      <c r="AW496" s="12" t="s">
        <v>32</v>
      </c>
      <c r="AX496" s="12" t="s">
        <v>75</v>
      </c>
      <c r="AY496" s="236" t="s">
        <v>141</v>
      </c>
    </row>
    <row r="497" s="12" customFormat="1">
      <c r="A497" s="12"/>
      <c r="B497" s="225"/>
      <c r="C497" s="226"/>
      <c r="D497" s="227" t="s">
        <v>148</v>
      </c>
      <c r="E497" s="228" t="s">
        <v>1</v>
      </c>
      <c r="F497" s="229" t="s">
        <v>524</v>
      </c>
      <c r="G497" s="226"/>
      <c r="H497" s="230">
        <v>2.8799999999999999</v>
      </c>
      <c r="I497" s="231"/>
      <c r="J497" s="226"/>
      <c r="K497" s="226"/>
      <c r="L497" s="232"/>
      <c r="M497" s="233"/>
      <c r="N497" s="234"/>
      <c r="O497" s="234"/>
      <c r="P497" s="234"/>
      <c r="Q497" s="234"/>
      <c r="R497" s="234"/>
      <c r="S497" s="234"/>
      <c r="T497" s="235"/>
      <c r="U497" s="12"/>
      <c r="V497" s="12"/>
      <c r="W497" s="12"/>
      <c r="X497" s="12"/>
      <c r="Y497" s="12"/>
      <c r="Z497" s="12"/>
      <c r="AA497" s="12"/>
      <c r="AB497" s="12"/>
      <c r="AC497" s="12"/>
      <c r="AD497" s="12"/>
      <c r="AE497" s="12"/>
      <c r="AT497" s="236" t="s">
        <v>148</v>
      </c>
      <c r="AU497" s="236" t="s">
        <v>83</v>
      </c>
      <c r="AV497" s="12" t="s">
        <v>85</v>
      </c>
      <c r="AW497" s="12" t="s">
        <v>32</v>
      </c>
      <c r="AX497" s="12" t="s">
        <v>75</v>
      </c>
      <c r="AY497" s="236" t="s">
        <v>141</v>
      </c>
    </row>
    <row r="498" s="12" customFormat="1">
      <c r="A498" s="12"/>
      <c r="B498" s="225"/>
      <c r="C498" s="226"/>
      <c r="D498" s="227" t="s">
        <v>148</v>
      </c>
      <c r="E498" s="228" t="s">
        <v>1</v>
      </c>
      <c r="F498" s="229" t="s">
        <v>524</v>
      </c>
      <c r="G498" s="226"/>
      <c r="H498" s="230">
        <v>2.8799999999999999</v>
      </c>
      <c r="I498" s="231"/>
      <c r="J498" s="226"/>
      <c r="K498" s="226"/>
      <c r="L498" s="232"/>
      <c r="M498" s="233"/>
      <c r="N498" s="234"/>
      <c r="O498" s="234"/>
      <c r="P498" s="234"/>
      <c r="Q498" s="234"/>
      <c r="R498" s="234"/>
      <c r="S498" s="234"/>
      <c r="T498" s="235"/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T498" s="236" t="s">
        <v>148</v>
      </c>
      <c r="AU498" s="236" t="s">
        <v>83</v>
      </c>
      <c r="AV498" s="12" t="s">
        <v>85</v>
      </c>
      <c r="AW498" s="12" t="s">
        <v>32</v>
      </c>
      <c r="AX498" s="12" t="s">
        <v>75</v>
      </c>
      <c r="AY498" s="236" t="s">
        <v>141</v>
      </c>
    </row>
    <row r="499" s="12" customFormat="1">
      <c r="A499" s="12"/>
      <c r="B499" s="225"/>
      <c r="C499" s="226"/>
      <c r="D499" s="227" t="s">
        <v>148</v>
      </c>
      <c r="E499" s="228" t="s">
        <v>1</v>
      </c>
      <c r="F499" s="229" t="s">
        <v>524</v>
      </c>
      <c r="G499" s="226"/>
      <c r="H499" s="230">
        <v>2.8799999999999999</v>
      </c>
      <c r="I499" s="231"/>
      <c r="J499" s="226"/>
      <c r="K499" s="226"/>
      <c r="L499" s="232"/>
      <c r="M499" s="233"/>
      <c r="N499" s="234"/>
      <c r="O499" s="234"/>
      <c r="P499" s="234"/>
      <c r="Q499" s="234"/>
      <c r="R499" s="234"/>
      <c r="S499" s="234"/>
      <c r="T499" s="235"/>
      <c r="U499" s="12"/>
      <c r="V499" s="12"/>
      <c r="W499" s="12"/>
      <c r="X499" s="12"/>
      <c r="Y499" s="12"/>
      <c r="Z499" s="12"/>
      <c r="AA499" s="12"/>
      <c r="AB499" s="12"/>
      <c r="AC499" s="12"/>
      <c r="AD499" s="12"/>
      <c r="AE499" s="12"/>
      <c r="AT499" s="236" t="s">
        <v>148</v>
      </c>
      <c r="AU499" s="236" t="s">
        <v>83</v>
      </c>
      <c r="AV499" s="12" t="s">
        <v>85</v>
      </c>
      <c r="AW499" s="12" t="s">
        <v>32</v>
      </c>
      <c r="AX499" s="12" t="s">
        <v>75</v>
      </c>
      <c r="AY499" s="236" t="s">
        <v>141</v>
      </c>
    </row>
    <row r="500" s="12" customFormat="1">
      <c r="A500" s="12"/>
      <c r="B500" s="225"/>
      <c r="C500" s="226"/>
      <c r="D500" s="227" t="s">
        <v>148</v>
      </c>
      <c r="E500" s="228" t="s">
        <v>1</v>
      </c>
      <c r="F500" s="229" t="s">
        <v>532</v>
      </c>
      <c r="G500" s="226"/>
      <c r="H500" s="230">
        <v>2.48</v>
      </c>
      <c r="I500" s="231"/>
      <c r="J500" s="226"/>
      <c r="K500" s="226"/>
      <c r="L500" s="232"/>
      <c r="M500" s="233"/>
      <c r="N500" s="234"/>
      <c r="O500" s="234"/>
      <c r="P500" s="234"/>
      <c r="Q500" s="234"/>
      <c r="R500" s="234"/>
      <c r="S500" s="234"/>
      <c r="T500" s="235"/>
      <c r="U500" s="12"/>
      <c r="V500" s="12"/>
      <c r="W500" s="12"/>
      <c r="X500" s="12"/>
      <c r="Y500" s="12"/>
      <c r="Z500" s="12"/>
      <c r="AA500" s="12"/>
      <c r="AB500" s="12"/>
      <c r="AC500" s="12"/>
      <c r="AD500" s="12"/>
      <c r="AE500" s="12"/>
      <c r="AT500" s="236" t="s">
        <v>148</v>
      </c>
      <c r="AU500" s="236" t="s">
        <v>83</v>
      </c>
      <c r="AV500" s="12" t="s">
        <v>85</v>
      </c>
      <c r="AW500" s="12" t="s">
        <v>32</v>
      </c>
      <c r="AX500" s="12" t="s">
        <v>75</v>
      </c>
      <c r="AY500" s="236" t="s">
        <v>141</v>
      </c>
    </row>
    <row r="501" s="12" customFormat="1">
      <c r="A501" s="12"/>
      <c r="B501" s="225"/>
      <c r="C501" s="226"/>
      <c r="D501" s="227" t="s">
        <v>148</v>
      </c>
      <c r="E501" s="228" t="s">
        <v>1</v>
      </c>
      <c r="F501" s="229" t="s">
        <v>534</v>
      </c>
      <c r="G501" s="226"/>
      <c r="H501" s="230">
        <v>43.5</v>
      </c>
      <c r="I501" s="231"/>
      <c r="J501" s="226"/>
      <c r="K501" s="226"/>
      <c r="L501" s="232"/>
      <c r="M501" s="233"/>
      <c r="N501" s="234"/>
      <c r="O501" s="234"/>
      <c r="P501" s="234"/>
      <c r="Q501" s="234"/>
      <c r="R501" s="234"/>
      <c r="S501" s="234"/>
      <c r="T501" s="235"/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T501" s="236" t="s">
        <v>148</v>
      </c>
      <c r="AU501" s="236" t="s">
        <v>83</v>
      </c>
      <c r="AV501" s="12" t="s">
        <v>85</v>
      </c>
      <c r="AW501" s="12" t="s">
        <v>32</v>
      </c>
      <c r="AX501" s="12" t="s">
        <v>75</v>
      </c>
      <c r="AY501" s="236" t="s">
        <v>141</v>
      </c>
    </row>
    <row r="502" s="12" customFormat="1">
      <c r="A502" s="12"/>
      <c r="B502" s="225"/>
      <c r="C502" s="226"/>
      <c r="D502" s="227" t="s">
        <v>148</v>
      </c>
      <c r="E502" s="228" t="s">
        <v>1</v>
      </c>
      <c r="F502" s="229" t="s">
        <v>524</v>
      </c>
      <c r="G502" s="226"/>
      <c r="H502" s="230">
        <v>2.8799999999999999</v>
      </c>
      <c r="I502" s="231"/>
      <c r="J502" s="226"/>
      <c r="K502" s="226"/>
      <c r="L502" s="232"/>
      <c r="M502" s="233"/>
      <c r="N502" s="234"/>
      <c r="O502" s="234"/>
      <c r="P502" s="234"/>
      <c r="Q502" s="234"/>
      <c r="R502" s="234"/>
      <c r="S502" s="234"/>
      <c r="T502" s="235"/>
      <c r="U502" s="12"/>
      <c r="V502" s="12"/>
      <c r="W502" s="12"/>
      <c r="X502" s="12"/>
      <c r="Y502" s="12"/>
      <c r="Z502" s="12"/>
      <c r="AA502" s="12"/>
      <c r="AB502" s="12"/>
      <c r="AC502" s="12"/>
      <c r="AD502" s="12"/>
      <c r="AE502" s="12"/>
      <c r="AT502" s="236" t="s">
        <v>148</v>
      </c>
      <c r="AU502" s="236" t="s">
        <v>83</v>
      </c>
      <c r="AV502" s="12" t="s">
        <v>85</v>
      </c>
      <c r="AW502" s="12" t="s">
        <v>32</v>
      </c>
      <c r="AX502" s="12" t="s">
        <v>75</v>
      </c>
      <c r="AY502" s="236" t="s">
        <v>141</v>
      </c>
    </row>
    <row r="503" s="12" customFormat="1">
      <c r="A503" s="12"/>
      <c r="B503" s="225"/>
      <c r="C503" s="226"/>
      <c r="D503" s="227" t="s">
        <v>148</v>
      </c>
      <c r="E503" s="228" t="s">
        <v>1</v>
      </c>
      <c r="F503" s="229" t="s">
        <v>524</v>
      </c>
      <c r="G503" s="226"/>
      <c r="H503" s="230">
        <v>2.8799999999999999</v>
      </c>
      <c r="I503" s="231"/>
      <c r="J503" s="226"/>
      <c r="K503" s="226"/>
      <c r="L503" s="232"/>
      <c r="M503" s="233"/>
      <c r="N503" s="234"/>
      <c r="O503" s="234"/>
      <c r="P503" s="234"/>
      <c r="Q503" s="234"/>
      <c r="R503" s="234"/>
      <c r="S503" s="234"/>
      <c r="T503" s="235"/>
      <c r="U503" s="12"/>
      <c r="V503" s="12"/>
      <c r="W503" s="12"/>
      <c r="X503" s="12"/>
      <c r="Y503" s="12"/>
      <c r="Z503" s="12"/>
      <c r="AA503" s="12"/>
      <c r="AB503" s="12"/>
      <c r="AC503" s="12"/>
      <c r="AD503" s="12"/>
      <c r="AE503" s="12"/>
      <c r="AT503" s="236" t="s">
        <v>148</v>
      </c>
      <c r="AU503" s="236" t="s">
        <v>83</v>
      </c>
      <c r="AV503" s="12" t="s">
        <v>85</v>
      </c>
      <c r="AW503" s="12" t="s">
        <v>32</v>
      </c>
      <c r="AX503" s="12" t="s">
        <v>75</v>
      </c>
      <c r="AY503" s="236" t="s">
        <v>141</v>
      </c>
    </row>
    <row r="504" s="12" customFormat="1">
      <c r="A504" s="12"/>
      <c r="B504" s="225"/>
      <c r="C504" s="226"/>
      <c r="D504" s="227" t="s">
        <v>148</v>
      </c>
      <c r="E504" s="228" t="s">
        <v>1</v>
      </c>
      <c r="F504" s="229" t="s">
        <v>535</v>
      </c>
      <c r="G504" s="226"/>
      <c r="H504" s="230">
        <v>2.3999999999999999</v>
      </c>
      <c r="I504" s="231"/>
      <c r="J504" s="226"/>
      <c r="K504" s="226"/>
      <c r="L504" s="232"/>
      <c r="M504" s="233"/>
      <c r="N504" s="234"/>
      <c r="O504" s="234"/>
      <c r="P504" s="234"/>
      <c r="Q504" s="234"/>
      <c r="R504" s="234"/>
      <c r="S504" s="234"/>
      <c r="T504" s="235"/>
      <c r="U504" s="12"/>
      <c r="V504" s="12"/>
      <c r="W504" s="12"/>
      <c r="X504" s="12"/>
      <c r="Y504" s="12"/>
      <c r="Z504" s="12"/>
      <c r="AA504" s="12"/>
      <c r="AB504" s="12"/>
      <c r="AC504" s="12"/>
      <c r="AD504" s="12"/>
      <c r="AE504" s="12"/>
      <c r="AT504" s="236" t="s">
        <v>148</v>
      </c>
      <c r="AU504" s="236" t="s">
        <v>83</v>
      </c>
      <c r="AV504" s="12" t="s">
        <v>85</v>
      </c>
      <c r="AW504" s="12" t="s">
        <v>32</v>
      </c>
      <c r="AX504" s="12" t="s">
        <v>75</v>
      </c>
      <c r="AY504" s="236" t="s">
        <v>141</v>
      </c>
    </row>
    <row r="505" s="12" customFormat="1">
      <c r="A505" s="12"/>
      <c r="B505" s="225"/>
      <c r="C505" s="226"/>
      <c r="D505" s="227" t="s">
        <v>148</v>
      </c>
      <c r="E505" s="228" t="s">
        <v>1</v>
      </c>
      <c r="F505" s="229" t="s">
        <v>532</v>
      </c>
      <c r="G505" s="226"/>
      <c r="H505" s="230">
        <v>2.48</v>
      </c>
      <c r="I505" s="231"/>
      <c r="J505" s="226"/>
      <c r="K505" s="226"/>
      <c r="L505" s="232"/>
      <c r="M505" s="233"/>
      <c r="N505" s="234"/>
      <c r="O505" s="234"/>
      <c r="P505" s="234"/>
      <c r="Q505" s="234"/>
      <c r="R505" s="234"/>
      <c r="S505" s="234"/>
      <c r="T505" s="235"/>
      <c r="U505" s="12"/>
      <c r="V505" s="12"/>
      <c r="W505" s="12"/>
      <c r="X505" s="12"/>
      <c r="Y505" s="12"/>
      <c r="Z505" s="12"/>
      <c r="AA505" s="12"/>
      <c r="AB505" s="12"/>
      <c r="AC505" s="12"/>
      <c r="AD505" s="12"/>
      <c r="AE505" s="12"/>
      <c r="AT505" s="236" t="s">
        <v>148</v>
      </c>
      <c r="AU505" s="236" t="s">
        <v>83</v>
      </c>
      <c r="AV505" s="12" t="s">
        <v>85</v>
      </c>
      <c r="AW505" s="12" t="s">
        <v>32</v>
      </c>
      <c r="AX505" s="12" t="s">
        <v>75</v>
      </c>
      <c r="AY505" s="236" t="s">
        <v>141</v>
      </c>
    </row>
    <row r="506" s="12" customFormat="1">
      <c r="A506" s="12"/>
      <c r="B506" s="225"/>
      <c r="C506" s="226"/>
      <c r="D506" s="227" t="s">
        <v>148</v>
      </c>
      <c r="E506" s="228" t="s">
        <v>1</v>
      </c>
      <c r="F506" s="229" t="s">
        <v>532</v>
      </c>
      <c r="G506" s="226"/>
      <c r="H506" s="230">
        <v>2.48</v>
      </c>
      <c r="I506" s="231"/>
      <c r="J506" s="226"/>
      <c r="K506" s="226"/>
      <c r="L506" s="232"/>
      <c r="M506" s="233"/>
      <c r="N506" s="234"/>
      <c r="O506" s="234"/>
      <c r="P506" s="234"/>
      <c r="Q506" s="234"/>
      <c r="R506" s="234"/>
      <c r="S506" s="234"/>
      <c r="T506" s="235"/>
      <c r="U506" s="12"/>
      <c r="V506" s="12"/>
      <c r="W506" s="12"/>
      <c r="X506" s="12"/>
      <c r="Y506" s="12"/>
      <c r="Z506" s="12"/>
      <c r="AA506" s="12"/>
      <c r="AB506" s="12"/>
      <c r="AC506" s="12"/>
      <c r="AD506" s="12"/>
      <c r="AE506" s="12"/>
      <c r="AT506" s="236" t="s">
        <v>148</v>
      </c>
      <c r="AU506" s="236" t="s">
        <v>83</v>
      </c>
      <c r="AV506" s="12" t="s">
        <v>85</v>
      </c>
      <c r="AW506" s="12" t="s">
        <v>32</v>
      </c>
      <c r="AX506" s="12" t="s">
        <v>75</v>
      </c>
      <c r="AY506" s="236" t="s">
        <v>141</v>
      </c>
    </row>
    <row r="507" s="12" customFormat="1">
      <c r="A507" s="12"/>
      <c r="B507" s="225"/>
      <c r="C507" s="226"/>
      <c r="D507" s="227" t="s">
        <v>148</v>
      </c>
      <c r="E507" s="228" t="s">
        <v>1</v>
      </c>
      <c r="F507" s="229" t="s">
        <v>524</v>
      </c>
      <c r="G507" s="226"/>
      <c r="H507" s="230">
        <v>2.8799999999999999</v>
      </c>
      <c r="I507" s="231"/>
      <c r="J507" s="226"/>
      <c r="K507" s="226"/>
      <c r="L507" s="232"/>
      <c r="M507" s="233"/>
      <c r="N507" s="234"/>
      <c r="O507" s="234"/>
      <c r="P507" s="234"/>
      <c r="Q507" s="234"/>
      <c r="R507" s="234"/>
      <c r="S507" s="234"/>
      <c r="T507" s="235"/>
      <c r="U507" s="12"/>
      <c r="V507" s="12"/>
      <c r="W507" s="12"/>
      <c r="X507" s="12"/>
      <c r="Y507" s="12"/>
      <c r="Z507" s="12"/>
      <c r="AA507" s="12"/>
      <c r="AB507" s="12"/>
      <c r="AC507" s="12"/>
      <c r="AD507" s="12"/>
      <c r="AE507" s="12"/>
      <c r="AT507" s="236" t="s">
        <v>148</v>
      </c>
      <c r="AU507" s="236" t="s">
        <v>83</v>
      </c>
      <c r="AV507" s="12" t="s">
        <v>85</v>
      </c>
      <c r="AW507" s="12" t="s">
        <v>32</v>
      </c>
      <c r="AX507" s="12" t="s">
        <v>75</v>
      </c>
      <c r="AY507" s="236" t="s">
        <v>141</v>
      </c>
    </row>
    <row r="508" s="12" customFormat="1">
      <c r="A508" s="12"/>
      <c r="B508" s="225"/>
      <c r="C508" s="226"/>
      <c r="D508" s="227" t="s">
        <v>148</v>
      </c>
      <c r="E508" s="228" t="s">
        <v>1</v>
      </c>
      <c r="F508" s="229" t="s">
        <v>524</v>
      </c>
      <c r="G508" s="226"/>
      <c r="H508" s="230">
        <v>2.8799999999999999</v>
      </c>
      <c r="I508" s="231"/>
      <c r="J508" s="226"/>
      <c r="K508" s="226"/>
      <c r="L508" s="232"/>
      <c r="M508" s="233"/>
      <c r="N508" s="234"/>
      <c r="O508" s="234"/>
      <c r="P508" s="234"/>
      <c r="Q508" s="234"/>
      <c r="R508" s="234"/>
      <c r="S508" s="234"/>
      <c r="T508" s="235"/>
      <c r="U508" s="12"/>
      <c r="V508" s="12"/>
      <c r="W508" s="12"/>
      <c r="X508" s="12"/>
      <c r="Y508" s="12"/>
      <c r="Z508" s="12"/>
      <c r="AA508" s="12"/>
      <c r="AB508" s="12"/>
      <c r="AC508" s="12"/>
      <c r="AD508" s="12"/>
      <c r="AE508" s="12"/>
      <c r="AT508" s="236" t="s">
        <v>148</v>
      </c>
      <c r="AU508" s="236" t="s">
        <v>83</v>
      </c>
      <c r="AV508" s="12" t="s">
        <v>85</v>
      </c>
      <c r="AW508" s="12" t="s">
        <v>32</v>
      </c>
      <c r="AX508" s="12" t="s">
        <v>75</v>
      </c>
      <c r="AY508" s="236" t="s">
        <v>141</v>
      </c>
    </row>
    <row r="509" s="12" customFormat="1">
      <c r="A509" s="12"/>
      <c r="B509" s="225"/>
      <c r="C509" s="226"/>
      <c r="D509" s="227" t="s">
        <v>148</v>
      </c>
      <c r="E509" s="228" t="s">
        <v>1</v>
      </c>
      <c r="F509" s="229" t="s">
        <v>524</v>
      </c>
      <c r="G509" s="226"/>
      <c r="H509" s="230">
        <v>2.8799999999999999</v>
      </c>
      <c r="I509" s="231"/>
      <c r="J509" s="226"/>
      <c r="K509" s="226"/>
      <c r="L509" s="232"/>
      <c r="M509" s="233"/>
      <c r="N509" s="234"/>
      <c r="O509" s="234"/>
      <c r="P509" s="234"/>
      <c r="Q509" s="234"/>
      <c r="R509" s="234"/>
      <c r="S509" s="234"/>
      <c r="T509" s="235"/>
      <c r="U509" s="12"/>
      <c r="V509" s="12"/>
      <c r="W509" s="12"/>
      <c r="X509" s="12"/>
      <c r="Y509" s="12"/>
      <c r="Z509" s="12"/>
      <c r="AA509" s="12"/>
      <c r="AB509" s="12"/>
      <c r="AC509" s="12"/>
      <c r="AD509" s="12"/>
      <c r="AE509" s="12"/>
      <c r="AT509" s="236" t="s">
        <v>148</v>
      </c>
      <c r="AU509" s="236" t="s">
        <v>83</v>
      </c>
      <c r="AV509" s="12" t="s">
        <v>85</v>
      </c>
      <c r="AW509" s="12" t="s">
        <v>32</v>
      </c>
      <c r="AX509" s="12" t="s">
        <v>75</v>
      </c>
      <c r="AY509" s="236" t="s">
        <v>141</v>
      </c>
    </row>
    <row r="510" s="12" customFormat="1">
      <c r="A510" s="12"/>
      <c r="B510" s="225"/>
      <c r="C510" s="226"/>
      <c r="D510" s="227" t="s">
        <v>148</v>
      </c>
      <c r="E510" s="228" t="s">
        <v>1</v>
      </c>
      <c r="F510" s="229" t="s">
        <v>535</v>
      </c>
      <c r="G510" s="226"/>
      <c r="H510" s="230">
        <v>2.3999999999999999</v>
      </c>
      <c r="I510" s="231"/>
      <c r="J510" s="226"/>
      <c r="K510" s="226"/>
      <c r="L510" s="232"/>
      <c r="M510" s="233"/>
      <c r="N510" s="234"/>
      <c r="O510" s="234"/>
      <c r="P510" s="234"/>
      <c r="Q510" s="234"/>
      <c r="R510" s="234"/>
      <c r="S510" s="234"/>
      <c r="T510" s="235"/>
      <c r="U510" s="12"/>
      <c r="V510" s="12"/>
      <c r="W510" s="12"/>
      <c r="X510" s="12"/>
      <c r="Y510" s="12"/>
      <c r="Z510" s="12"/>
      <c r="AA510" s="12"/>
      <c r="AB510" s="12"/>
      <c r="AC510" s="12"/>
      <c r="AD510" s="12"/>
      <c r="AE510" s="12"/>
      <c r="AT510" s="236" t="s">
        <v>148</v>
      </c>
      <c r="AU510" s="236" t="s">
        <v>83</v>
      </c>
      <c r="AV510" s="12" t="s">
        <v>85</v>
      </c>
      <c r="AW510" s="12" t="s">
        <v>32</v>
      </c>
      <c r="AX510" s="12" t="s">
        <v>75</v>
      </c>
      <c r="AY510" s="236" t="s">
        <v>141</v>
      </c>
    </row>
    <row r="511" s="12" customFormat="1">
      <c r="A511" s="12"/>
      <c r="B511" s="225"/>
      <c r="C511" s="226"/>
      <c r="D511" s="227" t="s">
        <v>148</v>
      </c>
      <c r="E511" s="228" t="s">
        <v>1</v>
      </c>
      <c r="F511" s="229" t="s">
        <v>535</v>
      </c>
      <c r="G511" s="226"/>
      <c r="H511" s="230">
        <v>2.3999999999999999</v>
      </c>
      <c r="I511" s="231"/>
      <c r="J511" s="226"/>
      <c r="K511" s="226"/>
      <c r="L511" s="232"/>
      <c r="M511" s="233"/>
      <c r="N511" s="234"/>
      <c r="O511" s="234"/>
      <c r="P511" s="234"/>
      <c r="Q511" s="234"/>
      <c r="R511" s="234"/>
      <c r="S511" s="234"/>
      <c r="T511" s="235"/>
      <c r="U511" s="12"/>
      <c r="V511" s="12"/>
      <c r="W511" s="12"/>
      <c r="X511" s="12"/>
      <c r="Y511" s="12"/>
      <c r="Z511" s="12"/>
      <c r="AA511" s="12"/>
      <c r="AB511" s="12"/>
      <c r="AC511" s="12"/>
      <c r="AD511" s="12"/>
      <c r="AE511" s="12"/>
      <c r="AT511" s="236" t="s">
        <v>148</v>
      </c>
      <c r="AU511" s="236" t="s">
        <v>83</v>
      </c>
      <c r="AV511" s="12" t="s">
        <v>85</v>
      </c>
      <c r="AW511" s="12" t="s">
        <v>32</v>
      </c>
      <c r="AX511" s="12" t="s">
        <v>75</v>
      </c>
      <c r="AY511" s="236" t="s">
        <v>141</v>
      </c>
    </row>
    <row r="512" s="12" customFormat="1">
      <c r="A512" s="12"/>
      <c r="B512" s="225"/>
      <c r="C512" s="226"/>
      <c r="D512" s="227" t="s">
        <v>148</v>
      </c>
      <c r="E512" s="228" t="s">
        <v>1</v>
      </c>
      <c r="F512" s="229" t="s">
        <v>532</v>
      </c>
      <c r="G512" s="226"/>
      <c r="H512" s="230">
        <v>2.48</v>
      </c>
      <c r="I512" s="231"/>
      <c r="J512" s="226"/>
      <c r="K512" s="226"/>
      <c r="L512" s="232"/>
      <c r="M512" s="233"/>
      <c r="N512" s="234"/>
      <c r="O512" s="234"/>
      <c r="P512" s="234"/>
      <c r="Q512" s="234"/>
      <c r="R512" s="234"/>
      <c r="S512" s="234"/>
      <c r="T512" s="235"/>
      <c r="U512" s="12"/>
      <c r="V512" s="12"/>
      <c r="W512" s="12"/>
      <c r="X512" s="12"/>
      <c r="Y512" s="12"/>
      <c r="Z512" s="12"/>
      <c r="AA512" s="12"/>
      <c r="AB512" s="12"/>
      <c r="AC512" s="12"/>
      <c r="AD512" s="12"/>
      <c r="AE512" s="12"/>
      <c r="AT512" s="236" t="s">
        <v>148</v>
      </c>
      <c r="AU512" s="236" t="s">
        <v>83</v>
      </c>
      <c r="AV512" s="12" t="s">
        <v>85</v>
      </c>
      <c r="AW512" s="12" t="s">
        <v>32</v>
      </c>
      <c r="AX512" s="12" t="s">
        <v>75</v>
      </c>
      <c r="AY512" s="236" t="s">
        <v>141</v>
      </c>
    </row>
    <row r="513" s="13" customFormat="1">
      <c r="A513" s="13"/>
      <c r="B513" s="237"/>
      <c r="C513" s="238"/>
      <c r="D513" s="227" t="s">
        <v>148</v>
      </c>
      <c r="E513" s="239" t="s">
        <v>1</v>
      </c>
      <c r="F513" s="240" t="s">
        <v>150</v>
      </c>
      <c r="G513" s="238"/>
      <c r="H513" s="241">
        <v>234.94</v>
      </c>
      <c r="I513" s="242"/>
      <c r="J513" s="238"/>
      <c r="K513" s="238"/>
      <c r="L513" s="243"/>
      <c r="M513" s="244"/>
      <c r="N513" s="245"/>
      <c r="O513" s="245"/>
      <c r="P513" s="245"/>
      <c r="Q513" s="245"/>
      <c r="R513" s="245"/>
      <c r="S513" s="245"/>
      <c r="T513" s="246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7" t="s">
        <v>148</v>
      </c>
      <c r="AU513" s="247" t="s">
        <v>83</v>
      </c>
      <c r="AV513" s="13" t="s">
        <v>146</v>
      </c>
      <c r="AW513" s="13" t="s">
        <v>32</v>
      </c>
      <c r="AX513" s="13" t="s">
        <v>83</v>
      </c>
      <c r="AY513" s="247" t="s">
        <v>141</v>
      </c>
    </row>
    <row r="514" s="11" customFormat="1" ht="25.92" customHeight="1">
      <c r="A514" s="11"/>
      <c r="B514" s="197"/>
      <c r="C514" s="198"/>
      <c r="D514" s="199" t="s">
        <v>74</v>
      </c>
      <c r="E514" s="200" t="s">
        <v>536</v>
      </c>
      <c r="F514" s="200" t="s">
        <v>537</v>
      </c>
      <c r="G514" s="198"/>
      <c r="H514" s="198"/>
      <c r="I514" s="201"/>
      <c r="J514" s="202">
        <f>BK514</f>
        <v>0</v>
      </c>
      <c r="K514" s="198"/>
      <c r="L514" s="203"/>
      <c r="M514" s="204"/>
      <c r="N514" s="205"/>
      <c r="O514" s="205"/>
      <c r="P514" s="206">
        <f>P515</f>
        <v>0</v>
      </c>
      <c r="Q514" s="205"/>
      <c r="R514" s="206">
        <f>R515</f>
        <v>0</v>
      </c>
      <c r="S514" s="205"/>
      <c r="T514" s="207">
        <f>T515</f>
        <v>0</v>
      </c>
      <c r="U514" s="11"/>
      <c r="V514" s="11"/>
      <c r="W514" s="11"/>
      <c r="X514" s="11"/>
      <c r="Y514" s="11"/>
      <c r="Z514" s="11"/>
      <c r="AA514" s="11"/>
      <c r="AB514" s="11"/>
      <c r="AC514" s="11"/>
      <c r="AD514" s="11"/>
      <c r="AE514" s="11"/>
      <c r="AR514" s="208" t="s">
        <v>83</v>
      </c>
      <c r="AT514" s="209" t="s">
        <v>74</v>
      </c>
      <c r="AU514" s="209" t="s">
        <v>75</v>
      </c>
      <c r="AY514" s="208" t="s">
        <v>141</v>
      </c>
      <c r="BK514" s="210">
        <f>BK515</f>
        <v>0</v>
      </c>
    </row>
    <row r="515" s="2" customFormat="1" ht="21.75" customHeight="1">
      <c r="A515" s="38"/>
      <c r="B515" s="39"/>
      <c r="C515" s="211" t="s">
        <v>508</v>
      </c>
      <c r="D515" s="211" t="s">
        <v>142</v>
      </c>
      <c r="E515" s="212" t="s">
        <v>538</v>
      </c>
      <c r="F515" s="213" t="s">
        <v>539</v>
      </c>
      <c r="G515" s="214" t="s">
        <v>269</v>
      </c>
      <c r="H515" s="215">
        <v>260.34699999999998</v>
      </c>
      <c r="I515" s="216"/>
      <c r="J515" s="217">
        <f>ROUND(I515*H515,2)</f>
        <v>0</v>
      </c>
      <c r="K515" s="218"/>
      <c r="L515" s="44"/>
      <c r="M515" s="219" t="s">
        <v>1</v>
      </c>
      <c r="N515" s="220" t="s">
        <v>40</v>
      </c>
      <c r="O515" s="91"/>
      <c r="P515" s="221">
        <f>O515*H515</f>
        <v>0</v>
      </c>
      <c r="Q515" s="221">
        <v>0</v>
      </c>
      <c r="R515" s="221">
        <f>Q515*H515</f>
        <v>0</v>
      </c>
      <c r="S515" s="221">
        <v>0</v>
      </c>
      <c r="T515" s="222">
        <f>S515*H515</f>
        <v>0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3" t="s">
        <v>146</v>
      </c>
      <c r="AT515" s="223" t="s">
        <v>142</v>
      </c>
      <c r="AU515" s="223" t="s">
        <v>83</v>
      </c>
      <c r="AY515" s="17" t="s">
        <v>141</v>
      </c>
      <c r="BE515" s="224">
        <f>IF(N515="základní",J515,0)</f>
        <v>0</v>
      </c>
      <c r="BF515" s="224">
        <f>IF(N515="snížená",J515,0)</f>
        <v>0</v>
      </c>
      <c r="BG515" s="224">
        <f>IF(N515="zákl. přenesená",J515,0)</f>
        <v>0</v>
      </c>
      <c r="BH515" s="224">
        <f>IF(N515="sníž. přenesená",J515,0)</f>
        <v>0</v>
      </c>
      <c r="BI515" s="224">
        <f>IF(N515="nulová",J515,0)</f>
        <v>0</v>
      </c>
      <c r="BJ515" s="17" t="s">
        <v>83</v>
      </c>
      <c r="BK515" s="224">
        <f>ROUND(I515*H515,2)</f>
        <v>0</v>
      </c>
      <c r="BL515" s="17" t="s">
        <v>146</v>
      </c>
      <c r="BM515" s="223" t="s">
        <v>540</v>
      </c>
    </row>
    <row r="516" s="11" customFormat="1" ht="25.92" customHeight="1">
      <c r="A516" s="11"/>
      <c r="B516" s="197"/>
      <c r="C516" s="198"/>
      <c r="D516" s="199" t="s">
        <v>74</v>
      </c>
      <c r="E516" s="200" t="s">
        <v>541</v>
      </c>
      <c r="F516" s="200" t="s">
        <v>542</v>
      </c>
      <c r="G516" s="198"/>
      <c r="H516" s="198"/>
      <c r="I516" s="201"/>
      <c r="J516" s="202">
        <f>BK516</f>
        <v>0</v>
      </c>
      <c r="K516" s="198"/>
      <c r="L516" s="203"/>
      <c r="M516" s="204"/>
      <c r="N516" s="205"/>
      <c r="O516" s="205"/>
      <c r="P516" s="206">
        <f>SUM(P517:P531)</f>
        <v>0</v>
      </c>
      <c r="Q516" s="205"/>
      <c r="R516" s="206">
        <f>SUM(R517:R531)</f>
        <v>0</v>
      </c>
      <c r="S516" s="205"/>
      <c r="T516" s="207">
        <f>SUM(T517:T531)</f>
        <v>0</v>
      </c>
      <c r="U516" s="11"/>
      <c r="V516" s="11"/>
      <c r="W516" s="11"/>
      <c r="X516" s="11"/>
      <c r="Y516" s="11"/>
      <c r="Z516" s="11"/>
      <c r="AA516" s="11"/>
      <c r="AB516" s="11"/>
      <c r="AC516" s="11"/>
      <c r="AD516" s="11"/>
      <c r="AE516" s="11"/>
      <c r="AR516" s="208" t="s">
        <v>83</v>
      </c>
      <c r="AT516" s="209" t="s">
        <v>74</v>
      </c>
      <c r="AU516" s="209" t="s">
        <v>75</v>
      </c>
      <c r="AY516" s="208" t="s">
        <v>141</v>
      </c>
      <c r="BK516" s="210">
        <f>SUM(BK517:BK531)</f>
        <v>0</v>
      </c>
    </row>
    <row r="517" s="2" customFormat="1" ht="16.5" customHeight="1">
      <c r="A517" s="38"/>
      <c r="B517" s="39"/>
      <c r="C517" s="211" t="s">
        <v>282</v>
      </c>
      <c r="D517" s="211" t="s">
        <v>142</v>
      </c>
      <c r="E517" s="212" t="s">
        <v>543</v>
      </c>
      <c r="F517" s="213" t="s">
        <v>544</v>
      </c>
      <c r="G517" s="214" t="s">
        <v>269</v>
      </c>
      <c r="H517" s="215">
        <v>109.441</v>
      </c>
      <c r="I517" s="216"/>
      <c r="J517" s="217">
        <f>ROUND(I517*H517,2)</f>
        <v>0</v>
      </c>
      <c r="K517" s="218"/>
      <c r="L517" s="44"/>
      <c r="M517" s="219" t="s">
        <v>1</v>
      </c>
      <c r="N517" s="220" t="s">
        <v>40</v>
      </c>
      <c r="O517" s="91"/>
      <c r="P517" s="221">
        <f>O517*H517</f>
        <v>0</v>
      </c>
      <c r="Q517" s="221">
        <v>0</v>
      </c>
      <c r="R517" s="221">
        <f>Q517*H517</f>
        <v>0</v>
      </c>
      <c r="S517" s="221">
        <v>0</v>
      </c>
      <c r="T517" s="222">
        <f>S517*H517</f>
        <v>0</v>
      </c>
      <c r="U517" s="38"/>
      <c r="V517" s="38"/>
      <c r="W517" s="38"/>
      <c r="X517" s="38"/>
      <c r="Y517" s="38"/>
      <c r="Z517" s="38"/>
      <c r="AA517" s="38"/>
      <c r="AB517" s="38"/>
      <c r="AC517" s="38"/>
      <c r="AD517" s="38"/>
      <c r="AE517" s="38"/>
      <c r="AR517" s="223" t="s">
        <v>146</v>
      </c>
      <c r="AT517" s="223" t="s">
        <v>142</v>
      </c>
      <c r="AU517" s="223" t="s">
        <v>83</v>
      </c>
      <c r="AY517" s="17" t="s">
        <v>141</v>
      </c>
      <c r="BE517" s="224">
        <f>IF(N517="základní",J517,0)</f>
        <v>0</v>
      </c>
      <c r="BF517" s="224">
        <f>IF(N517="snížená",J517,0)</f>
        <v>0</v>
      </c>
      <c r="BG517" s="224">
        <f>IF(N517="zákl. přenesená",J517,0)</f>
        <v>0</v>
      </c>
      <c r="BH517" s="224">
        <f>IF(N517="sníž. přenesená",J517,0)</f>
        <v>0</v>
      </c>
      <c r="BI517" s="224">
        <f>IF(N517="nulová",J517,0)</f>
        <v>0</v>
      </c>
      <c r="BJ517" s="17" t="s">
        <v>83</v>
      </c>
      <c r="BK517" s="224">
        <f>ROUND(I517*H517,2)</f>
        <v>0</v>
      </c>
      <c r="BL517" s="17" t="s">
        <v>146</v>
      </c>
      <c r="BM517" s="223" t="s">
        <v>545</v>
      </c>
    </row>
    <row r="518" s="2" customFormat="1" ht="16.5" customHeight="1">
      <c r="A518" s="38"/>
      <c r="B518" s="39"/>
      <c r="C518" s="211" t="s">
        <v>546</v>
      </c>
      <c r="D518" s="211" t="s">
        <v>142</v>
      </c>
      <c r="E518" s="212" t="s">
        <v>547</v>
      </c>
      <c r="F518" s="213" t="s">
        <v>548</v>
      </c>
      <c r="G518" s="214" t="s">
        <v>269</v>
      </c>
      <c r="H518" s="215">
        <v>54.720999999999997</v>
      </c>
      <c r="I518" s="216"/>
      <c r="J518" s="217">
        <f>ROUND(I518*H518,2)</f>
        <v>0</v>
      </c>
      <c r="K518" s="218"/>
      <c r="L518" s="44"/>
      <c r="M518" s="219" t="s">
        <v>1</v>
      </c>
      <c r="N518" s="220" t="s">
        <v>40</v>
      </c>
      <c r="O518" s="91"/>
      <c r="P518" s="221">
        <f>O518*H518</f>
        <v>0</v>
      </c>
      <c r="Q518" s="221">
        <v>0</v>
      </c>
      <c r="R518" s="221">
        <f>Q518*H518</f>
        <v>0</v>
      </c>
      <c r="S518" s="221">
        <v>0</v>
      </c>
      <c r="T518" s="222">
        <f>S518*H518</f>
        <v>0</v>
      </c>
      <c r="U518" s="38"/>
      <c r="V518" s="38"/>
      <c r="W518" s="38"/>
      <c r="X518" s="38"/>
      <c r="Y518" s="38"/>
      <c r="Z518" s="38"/>
      <c r="AA518" s="38"/>
      <c r="AB518" s="38"/>
      <c r="AC518" s="38"/>
      <c r="AD518" s="38"/>
      <c r="AE518" s="38"/>
      <c r="AR518" s="223" t="s">
        <v>146</v>
      </c>
      <c r="AT518" s="223" t="s">
        <v>142</v>
      </c>
      <c r="AU518" s="223" t="s">
        <v>83</v>
      </c>
      <c r="AY518" s="17" t="s">
        <v>141</v>
      </c>
      <c r="BE518" s="224">
        <f>IF(N518="základní",J518,0)</f>
        <v>0</v>
      </c>
      <c r="BF518" s="224">
        <f>IF(N518="snížená",J518,0)</f>
        <v>0</v>
      </c>
      <c r="BG518" s="224">
        <f>IF(N518="zákl. přenesená",J518,0)</f>
        <v>0</v>
      </c>
      <c r="BH518" s="224">
        <f>IF(N518="sníž. přenesená",J518,0)</f>
        <v>0</v>
      </c>
      <c r="BI518" s="224">
        <f>IF(N518="nulová",J518,0)</f>
        <v>0</v>
      </c>
      <c r="BJ518" s="17" t="s">
        <v>83</v>
      </c>
      <c r="BK518" s="224">
        <f>ROUND(I518*H518,2)</f>
        <v>0</v>
      </c>
      <c r="BL518" s="17" t="s">
        <v>146</v>
      </c>
      <c r="BM518" s="223" t="s">
        <v>549</v>
      </c>
    </row>
    <row r="519" s="12" customFormat="1">
      <c r="A519" s="12"/>
      <c r="B519" s="225"/>
      <c r="C519" s="226"/>
      <c r="D519" s="227" t="s">
        <v>148</v>
      </c>
      <c r="E519" s="228" t="s">
        <v>1</v>
      </c>
      <c r="F519" s="229" t="s">
        <v>550</v>
      </c>
      <c r="G519" s="226"/>
      <c r="H519" s="230">
        <v>54.720999999999997</v>
      </c>
      <c r="I519" s="231"/>
      <c r="J519" s="226"/>
      <c r="K519" s="226"/>
      <c r="L519" s="232"/>
      <c r="M519" s="233"/>
      <c r="N519" s="234"/>
      <c r="O519" s="234"/>
      <c r="P519" s="234"/>
      <c r="Q519" s="234"/>
      <c r="R519" s="234"/>
      <c r="S519" s="234"/>
      <c r="T519" s="235"/>
      <c r="U519" s="12"/>
      <c r="V519" s="12"/>
      <c r="W519" s="12"/>
      <c r="X519" s="12"/>
      <c r="Y519" s="12"/>
      <c r="Z519" s="12"/>
      <c r="AA519" s="12"/>
      <c r="AB519" s="12"/>
      <c r="AC519" s="12"/>
      <c r="AD519" s="12"/>
      <c r="AE519" s="12"/>
      <c r="AT519" s="236" t="s">
        <v>148</v>
      </c>
      <c r="AU519" s="236" t="s">
        <v>83</v>
      </c>
      <c r="AV519" s="12" t="s">
        <v>85</v>
      </c>
      <c r="AW519" s="12" t="s">
        <v>32</v>
      </c>
      <c r="AX519" s="12" t="s">
        <v>75</v>
      </c>
      <c r="AY519" s="236" t="s">
        <v>141</v>
      </c>
    </row>
    <row r="520" s="13" customFormat="1">
      <c r="A520" s="13"/>
      <c r="B520" s="237"/>
      <c r="C520" s="238"/>
      <c r="D520" s="227" t="s">
        <v>148</v>
      </c>
      <c r="E520" s="239" t="s">
        <v>1</v>
      </c>
      <c r="F520" s="240" t="s">
        <v>150</v>
      </c>
      <c r="G520" s="238"/>
      <c r="H520" s="241">
        <v>54.720999999999997</v>
      </c>
      <c r="I520" s="242"/>
      <c r="J520" s="238"/>
      <c r="K520" s="238"/>
      <c r="L520" s="243"/>
      <c r="M520" s="244"/>
      <c r="N520" s="245"/>
      <c r="O520" s="245"/>
      <c r="P520" s="245"/>
      <c r="Q520" s="245"/>
      <c r="R520" s="245"/>
      <c r="S520" s="245"/>
      <c r="T520" s="246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47" t="s">
        <v>148</v>
      </c>
      <c r="AU520" s="247" t="s">
        <v>83</v>
      </c>
      <c r="AV520" s="13" t="s">
        <v>146</v>
      </c>
      <c r="AW520" s="13" t="s">
        <v>32</v>
      </c>
      <c r="AX520" s="13" t="s">
        <v>83</v>
      </c>
      <c r="AY520" s="247" t="s">
        <v>141</v>
      </c>
    </row>
    <row r="521" s="2" customFormat="1" ht="21.75" customHeight="1">
      <c r="A521" s="38"/>
      <c r="B521" s="39"/>
      <c r="C521" s="211" t="s">
        <v>351</v>
      </c>
      <c r="D521" s="211" t="s">
        <v>142</v>
      </c>
      <c r="E521" s="212" t="s">
        <v>551</v>
      </c>
      <c r="F521" s="213" t="s">
        <v>552</v>
      </c>
      <c r="G521" s="214" t="s">
        <v>269</v>
      </c>
      <c r="H521" s="215">
        <v>109.441</v>
      </c>
      <c r="I521" s="216"/>
      <c r="J521" s="217">
        <f>ROUND(I521*H521,2)</f>
        <v>0</v>
      </c>
      <c r="K521" s="218"/>
      <c r="L521" s="44"/>
      <c r="M521" s="219" t="s">
        <v>1</v>
      </c>
      <c r="N521" s="220" t="s">
        <v>40</v>
      </c>
      <c r="O521" s="91"/>
      <c r="P521" s="221">
        <f>O521*H521</f>
        <v>0</v>
      </c>
      <c r="Q521" s="221">
        <v>0</v>
      </c>
      <c r="R521" s="221">
        <f>Q521*H521</f>
        <v>0</v>
      </c>
      <c r="S521" s="221">
        <v>0</v>
      </c>
      <c r="T521" s="222">
        <f>S521*H521</f>
        <v>0</v>
      </c>
      <c r="U521" s="38"/>
      <c r="V521" s="38"/>
      <c r="W521" s="38"/>
      <c r="X521" s="38"/>
      <c r="Y521" s="38"/>
      <c r="Z521" s="38"/>
      <c r="AA521" s="38"/>
      <c r="AB521" s="38"/>
      <c r="AC521" s="38"/>
      <c r="AD521" s="38"/>
      <c r="AE521" s="38"/>
      <c r="AR521" s="223" t="s">
        <v>146</v>
      </c>
      <c r="AT521" s="223" t="s">
        <v>142</v>
      </c>
      <c r="AU521" s="223" t="s">
        <v>83</v>
      </c>
      <c r="AY521" s="17" t="s">
        <v>141</v>
      </c>
      <c r="BE521" s="224">
        <f>IF(N521="základní",J521,0)</f>
        <v>0</v>
      </c>
      <c r="BF521" s="224">
        <f>IF(N521="snížená",J521,0)</f>
        <v>0</v>
      </c>
      <c r="BG521" s="224">
        <f>IF(N521="zákl. přenesená",J521,0)</f>
        <v>0</v>
      </c>
      <c r="BH521" s="224">
        <f>IF(N521="sníž. přenesená",J521,0)</f>
        <v>0</v>
      </c>
      <c r="BI521" s="224">
        <f>IF(N521="nulová",J521,0)</f>
        <v>0</v>
      </c>
      <c r="BJ521" s="17" t="s">
        <v>83</v>
      </c>
      <c r="BK521" s="224">
        <f>ROUND(I521*H521,2)</f>
        <v>0</v>
      </c>
      <c r="BL521" s="17" t="s">
        <v>146</v>
      </c>
      <c r="BM521" s="223" t="s">
        <v>553</v>
      </c>
    </row>
    <row r="522" s="2" customFormat="1" ht="16.5" customHeight="1">
      <c r="A522" s="38"/>
      <c r="B522" s="39"/>
      <c r="C522" s="211" t="s">
        <v>384</v>
      </c>
      <c r="D522" s="211" t="s">
        <v>142</v>
      </c>
      <c r="E522" s="212" t="s">
        <v>554</v>
      </c>
      <c r="F522" s="213" t="s">
        <v>555</v>
      </c>
      <c r="G522" s="214" t="s">
        <v>269</v>
      </c>
      <c r="H522" s="215">
        <v>1094.4100000000001</v>
      </c>
      <c r="I522" s="216"/>
      <c r="J522" s="217">
        <f>ROUND(I522*H522,2)</f>
        <v>0</v>
      </c>
      <c r="K522" s="218"/>
      <c r="L522" s="44"/>
      <c r="M522" s="219" t="s">
        <v>1</v>
      </c>
      <c r="N522" s="220" t="s">
        <v>40</v>
      </c>
      <c r="O522" s="91"/>
      <c r="P522" s="221">
        <f>O522*H522</f>
        <v>0</v>
      </c>
      <c r="Q522" s="221">
        <v>0</v>
      </c>
      <c r="R522" s="221">
        <f>Q522*H522</f>
        <v>0</v>
      </c>
      <c r="S522" s="221">
        <v>0</v>
      </c>
      <c r="T522" s="222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3" t="s">
        <v>146</v>
      </c>
      <c r="AT522" s="223" t="s">
        <v>142</v>
      </c>
      <c r="AU522" s="223" t="s">
        <v>83</v>
      </c>
      <c r="AY522" s="17" t="s">
        <v>141</v>
      </c>
      <c r="BE522" s="224">
        <f>IF(N522="základní",J522,0)</f>
        <v>0</v>
      </c>
      <c r="BF522" s="224">
        <f>IF(N522="snížená",J522,0)</f>
        <v>0</v>
      </c>
      <c r="BG522" s="224">
        <f>IF(N522="zákl. přenesená",J522,0)</f>
        <v>0</v>
      </c>
      <c r="BH522" s="224">
        <f>IF(N522="sníž. přenesená",J522,0)</f>
        <v>0</v>
      </c>
      <c r="BI522" s="224">
        <f>IF(N522="nulová",J522,0)</f>
        <v>0</v>
      </c>
      <c r="BJ522" s="17" t="s">
        <v>83</v>
      </c>
      <c r="BK522" s="224">
        <f>ROUND(I522*H522,2)</f>
        <v>0</v>
      </c>
      <c r="BL522" s="17" t="s">
        <v>146</v>
      </c>
      <c r="BM522" s="223" t="s">
        <v>556</v>
      </c>
    </row>
    <row r="523" s="12" customFormat="1">
      <c r="A523" s="12"/>
      <c r="B523" s="225"/>
      <c r="C523" s="226"/>
      <c r="D523" s="227" t="s">
        <v>148</v>
      </c>
      <c r="E523" s="228" t="s">
        <v>1</v>
      </c>
      <c r="F523" s="229" t="s">
        <v>557</v>
      </c>
      <c r="G523" s="226"/>
      <c r="H523" s="230">
        <v>1094.4100000000001</v>
      </c>
      <c r="I523" s="231"/>
      <c r="J523" s="226"/>
      <c r="K523" s="226"/>
      <c r="L523" s="232"/>
      <c r="M523" s="233"/>
      <c r="N523" s="234"/>
      <c r="O523" s="234"/>
      <c r="P523" s="234"/>
      <c r="Q523" s="234"/>
      <c r="R523" s="234"/>
      <c r="S523" s="234"/>
      <c r="T523" s="235"/>
      <c r="U523" s="12"/>
      <c r="V523" s="12"/>
      <c r="W523" s="12"/>
      <c r="X523" s="12"/>
      <c r="Y523" s="12"/>
      <c r="Z523" s="12"/>
      <c r="AA523" s="12"/>
      <c r="AB523" s="12"/>
      <c r="AC523" s="12"/>
      <c r="AD523" s="12"/>
      <c r="AE523" s="12"/>
      <c r="AT523" s="236" t="s">
        <v>148</v>
      </c>
      <c r="AU523" s="236" t="s">
        <v>83</v>
      </c>
      <c r="AV523" s="12" t="s">
        <v>85</v>
      </c>
      <c r="AW523" s="12" t="s">
        <v>32</v>
      </c>
      <c r="AX523" s="12" t="s">
        <v>75</v>
      </c>
      <c r="AY523" s="236" t="s">
        <v>141</v>
      </c>
    </row>
    <row r="524" s="13" customFormat="1">
      <c r="A524" s="13"/>
      <c r="B524" s="237"/>
      <c r="C524" s="238"/>
      <c r="D524" s="227" t="s">
        <v>148</v>
      </c>
      <c r="E524" s="239" t="s">
        <v>1</v>
      </c>
      <c r="F524" s="240" t="s">
        <v>150</v>
      </c>
      <c r="G524" s="238"/>
      <c r="H524" s="241">
        <v>1094.4100000000001</v>
      </c>
      <c r="I524" s="242"/>
      <c r="J524" s="238"/>
      <c r="K524" s="238"/>
      <c r="L524" s="243"/>
      <c r="M524" s="244"/>
      <c r="N524" s="245"/>
      <c r="O524" s="245"/>
      <c r="P524" s="245"/>
      <c r="Q524" s="245"/>
      <c r="R524" s="245"/>
      <c r="S524" s="245"/>
      <c r="T524" s="246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47" t="s">
        <v>148</v>
      </c>
      <c r="AU524" s="247" t="s">
        <v>83</v>
      </c>
      <c r="AV524" s="13" t="s">
        <v>146</v>
      </c>
      <c r="AW524" s="13" t="s">
        <v>32</v>
      </c>
      <c r="AX524" s="13" t="s">
        <v>83</v>
      </c>
      <c r="AY524" s="247" t="s">
        <v>141</v>
      </c>
    </row>
    <row r="525" s="2" customFormat="1" ht="16.5" customHeight="1">
      <c r="A525" s="38"/>
      <c r="B525" s="39"/>
      <c r="C525" s="211" t="s">
        <v>558</v>
      </c>
      <c r="D525" s="211" t="s">
        <v>142</v>
      </c>
      <c r="E525" s="212" t="s">
        <v>559</v>
      </c>
      <c r="F525" s="213" t="s">
        <v>560</v>
      </c>
      <c r="G525" s="214" t="s">
        <v>269</v>
      </c>
      <c r="H525" s="215">
        <v>109.441</v>
      </c>
      <c r="I525" s="216"/>
      <c r="J525" s="217">
        <f>ROUND(I525*H525,2)</f>
        <v>0</v>
      </c>
      <c r="K525" s="218"/>
      <c r="L525" s="44"/>
      <c r="M525" s="219" t="s">
        <v>1</v>
      </c>
      <c r="N525" s="220" t="s">
        <v>40</v>
      </c>
      <c r="O525" s="91"/>
      <c r="P525" s="221">
        <f>O525*H525</f>
        <v>0</v>
      </c>
      <c r="Q525" s="221">
        <v>0</v>
      </c>
      <c r="R525" s="221">
        <f>Q525*H525</f>
        <v>0</v>
      </c>
      <c r="S525" s="221">
        <v>0</v>
      </c>
      <c r="T525" s="222">
        <f>S525*H525</f>
        <v>0</v>
      </c>
      <c r="U525" s="38"/>
      <c r="V525" s="38"/>
      <c r="W525" s="38"/>
      <c r="X525" s="38"/>
      <c r="Y525" s="38"/>
      <c r="Z525" s="38"/>
      <c r="AA525" s="38"/>
      <c r="AB525" s="38"/>
      <c r="AC525" s="38"/>
      <c r="AD525" s="38"/>
      <c r="AE525" s="38"/>
      <c r="AR525" s="223" t="s">
        <v>146</v>
      </c>
      <c r="AT525" s="223" t="s">
        <v>142</v>
      </c>
      <c r="AU525" s="223" t="s">
        <v>83</v>
      </c>
      <c r="AY525" s="17" t="s">
        <v>141</v>
      </c>
      <c r="BE525" s="224">
        <f>IF(N525="základní",J525,0)</f>
        <v>0</v>
      </c>
      <c r="BF525" s="224">
        <f>IF(N525="snížená",J525,0)</f>
        <v>0</v>
      </c>
      <c r="BG525" s="224">
        <f>IF(N525="zákl. přenesená",J525,0)</f>
        <v>0</v>
      </c>
      <c r="BH525" s="224">
        <f>IF(N525="sníž. přenesená",J525,0)</f>
        <v>0</v>
      </c>
      <c r="BI525" s="224">
        <f>IF(N525="nulová",J525,0)</f>
        <v>0</v>
      </c>
      <c r="BJ525" s="17" t="s">
        <v>83</v>
      </c>
      <c r="BK525" s="224">
        <f>ROUND(I525*H525,2)</f>
        <v>0</v>
      </c>
      <c r="BL525" s="17" t="s">
        <v>146</v>
      </c>
      <c r="BM525" s="223" t="s">
        <v>561</v>
      </c>
    </row>
    <row r="526" s="2" customFormat="1" ht="16.5" customHeight="1">
      <c r="A526" s="38"/>
      <c r="B526" s="39"/>
      <c r="C526" s="211" t="s">
        <v>562</v>
      </c>
      <c r="D526" s="211" t="s">
        <v>142</v>
      </c>
      <c r="E526" s="212" t="s">
        <v>563</v>
      </c>
      <c r="F526" s="213" t="s">
        <v>564</v>
      </c>
      <c r="G526" s="214" t="s">
        <v>269</v>
      </c>
      <c r="H526" s="215">
        <v>218.88200000000001</v>
      </c>
      <c r="I526" s="216"/>
      <c r="J526" s="217">
        <f>ROUND(I526*H526,2)</f>
        <v>0</v>
      </c>
      <c r="K526" s="218"/>
      <c r="L526" s="44"/>
      <c r="M526" s="219" t="s">
        <v>1</v>
      </c>
      <c r="N526" s="220" t="s">
        <v>40</v>
      </c>
      <c r="O526" s="91"/>
      <c r="P526" s="221">
        <f>O526*H526</f>
        <v>0</v>
      </c>
      <c r="Q526" s="221">
        <v>0</v>
      </c>
      <c r="R526" s="221">
        <f>Q526*H526</f>
        <v>0</v>
      </c>
      <c r="S526" s="221">
        <v>0</v>
      </c>
      <c r="T526" s="222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3" t="s">
        <v>146</v>
      </c>
      <c r="AT526" s="223" t="s">
        <v>142</v>
      </c>
      <c r="AU526" s="223" t="s">
        <v>83</v>
      </c>
      <c r="AY526" s="17" t="s">
        <v>141</v>
      </c>
      <c r="BE526" s="224">
        <f>IF(N526="základní",J526,0)</f>
        <v>0</v>
      </c>
      <c r="BF526" s="224">
        <f>IF(N526="snížená",J526,0)</f>
        <v>0</v>
      </c>
      <c r="BG526" s="224">
        <f>IF(N526="zákl. přenesená",J526,0)</f>
        <v>0</v>
      </c>
      <c r="BH526" s="224">
        <f>IF(N526="sníž. přenesená",J526,0)</f>
        <v>0</v>
      </c>
      <c r="BI526" s="224">
        <f>IF(N526="nulová",J526,0)</f>
        <v>0</v>
      </c>
      <c r="BJ526" s="17" t="s">
        <v>83</v>
      </c>
      <c r="BK526" s="224">
        <f>ROUND(I526*H526,2)</f>
        <v>0</v>
      </c>
      <c r="BL526" s="17" t="s">
        <v>146</v>
      </c>
      <c r="BM526" s="223" t="s">
        <v>565</v>
      </c>
    </row>
    <row r="527" s="12" customFormat="1">
      <c r="A527" s="12"/>
      <c r="B527" s="225"/>
      <c r="C527" s="226"/>
      <c r="D527" s="227" t="s">
        <v>148</v>
      </c>
      <c r="E527" s="228" t="s">
        <v>1</v>
      </c>
      <c r="F527" s="229" t="s">
        <v>566</v>
      </c>
      <c r="G527" s="226"/>
      <c r="H527" s="230">
        <v>218.88200000000001</v>
      </c>
      <c r="I527" s="231"/>
      <c r="J527" s="226"/>
      <c r="K527" s="226"/>
      <c r="L527" s="232"/>
      <c r="M527" s="233"/>
      <c r="N527" s="234"/>
      <c r="O527" s="234"/>
      <c r="P527" s="234"/>
      <c r="Q527" s="234"/>
      <c r="R527" s="234"/>
      <c r="S527" s="234"/>
      <c r="T527" s="235"/>
      <c r="U527" s="12"/>
      <c r="V527" s="12"/>
      <c r="W527" s="12"/>
      <c r="X527" s="12"/>
      <c r="Y527" s="12"/>
      <c r="Z527" s="12"/>
      <c r="AA527" s="12"/>
      <c r="AB527" s="12"/>
      <c r="AC527" s="12"/>
      <c r="AD527" s="12"/>
      <c r="AE527" s="12"/>
      <c r="AT527" s="236" t="s">
        <v>148</v>
      </c>
      <c r="AU527" s="236" t="s">
        <v>83</v>
      </c>
      <c r="AV527" s="12" t="s">
        <v>85</v>
      </c>
      <c r="AW527" s="12" t="s">
        <v>32</v>
      </c>
      <c r="AX527" s="12" t="s">
        <v>75</v>
      </c>
      <c r="AY527" s="236" t="s">
        <v>141</v>
      </c>
    </row>
    <row r="528" s="13" customFormat="1">
      <c r="A528" s="13"/>
      <c r="B528" s="237"/>
      <c r="C528" s="238"/>
      <c r="D528" s="227" t="s">
        <v>148</v>
      </c>
      <c r="E528" s="239" t="s">
        <v>1</v>
      </c>
      <c r="F528" s="240" t="s">
        <v>150</v>
      </c>
      <c r="G528" s="238"/>
      <c r="H528" s="241">
        <v>218.88200000000001</v>
      </c>
      <c r="I528" s="242"/>
      <c r="J528" s="238"/>
      <c r="K528" s="238"/>
      <c r="L528" s="243"/>
      <c r="M528" s="244"/>
      <c r="N528" s="245"/>
      <c r="O528" s="245"/>
      <c r="P528" s="245"/>
      <c r="Q528" s="245"/>
      <c r="R528" s="245"/>
      <c r="S528" s="245"/>
      <c r="T528" s="246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47" t="s">
        <v>148</v>
      </c>
      <c r="AU528" s="247" t="s">
        <v>83</v>
      </c>
      <c r="AV528" s="13" t="s">
        <v>146</v>
      </c>
      <c r="AW528" s="13" t="s">
        <v>32</v>
      </c>
      <c r="AX528" s="13" t="s">
        <v>83</v>
      </c>
      <c r="AY528" s="247" t="s">
        <v>141</v>
      </c>
    </row>
    <row r="529" s="2" customFormat="1" ht="21.75" customHeight="1">
      <c r="A529" s="38"/>
      <c r="B529" s="39"/>
      <c r="C529" s="211" t="s">
        <v>567</v>
      </c>
      <c r="D529" s="211" t="s">
        <v>142</v>
      </c>
      <c r="E529" s="212" t="s">
        <v>568</v>
      </c>
      <c r="F529" s="213" t="s">
        <v>569</v>
      </c>
      <c r="G529" s="214" t="s">
        <v>269</v>
      </c>
      <c r="H529" s="215">
        <v>109.441</v>
      </c>
      <c r="I529" s="216"/>
      <c r="J529" s="217">
        <f>ROUND(I529*H529,2)</f>
        <v>0</v>
      </c>
      <c r="K529" s="218"/>
      <c r="L529" s="44"/>
      <c r="M529" s="219" t="s">
        <v>1</v>
      </c>
      <c r="N529" s="220" t="s">
        <v>40</v>
      </c>
      <c r="O529" s="91"/>
      <c r="P529" s="221">
        <f>O529*H529</f>
        <v>0</v>
      </c>
      <c r="Q529" s="221">
        <v>0</v>
      </c>
      <c r="R529" s="221">
        <f>Q529*H529</f>
        <v>0</v>
      </c>
      <c r="S529" s="221">
        <v>0</v>
      </c>
      <c r="T529" s="222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3" t="s">
        <v>146</v>
      </c>
      <c r="AT529" s="223" t="s">
        <v>142</v>
      </c>
      <c r="AU529" s="223" t="s">
        <v>83</v>
      </c>
      <c r="AY529" s="17" t="s">
        <v>141</v>
      </c>
      <c r="BE529" s="224">
        <f>IF(N529="základní",J529,0)</f>
        <v>0</v>
      </c>
      <c r="BF529" s="224">
        <f>IF(N529="snížená",J529,0)</f>
        <v>0</v>
      </c>
      <c r="BG529" s="224">
        <f>IF(N529="zákl. přenesená",J529,0)</f>
        <v>0</v>
      </c>
      <c r="BH529" s="224">
        <f>IF(N529="sníž. přenesená",J529,0)</f>
        <v>0</v>
      </c>
      <c r="BI529" s="224">
        <f>IF(N529="nulová",J529,0)</f>
        <v>0</v>
      </c>
      <c r="BJ529" s="17" t="s">
        <v>83</v>
      </c>
      <c r="BK529" s="224">
        <f>ROUND(I529*H529,2)</f>
        <v>0</v>
      </c>
      <c r="BL529" s="17" t="s">
        <v>146</v>
      </c>
      <c r="BM529" s="223" t="s">
        <v>570</v>
      </c>
    </row>
    <row r="530" s="2" customFormat="1" ht="24.15" customHeight="1">
      <c r="A530" s="38"/>
      <c r="B530" s="39"/>
      <c r="C530" s="211" t="s">
        <v>571</v>
      </c>
      <c r="D530" s="211" t="s">
        <v>142</v>
      </c>
      <c r="E530" s="212" t="s">
        <v>572</v>
      </c>
      <c r="F530" s="213" t="s">
        <v>573</v>
      </c>
      <c r="G530" s="214" t="s">
        <v>269</v>
      </c>
      <c r="H530" s="215">
        <v>109.441</v>
      </c>
      <c r="I530" s="216"/>
      <c r="J530" s="217">
        <f>ROUND(I530*H530,2)</f>
        <v>0</v>
      </c>
      <c r="K530" s="218"/>
      <c r="L530" s="44"/>
      <c r="M530" s="219" t="s">
        <v>1</v>
      </c>
      <c r="N530" s="220" t="s">
        <v>40</v>
      </c>
      <c r="O530" s="91"/>
      <c r="P530" s="221">
        <f>O530*H530</f>
        <v>0</v>
      </c>
      <c r="Q530" s="221">
        <v>0</v>
      </c>
      <c r="R530" s="221">
        <f>Q530*H530</f>
        <v>0</v>
      </c>
      <c r="S530" s="221">
        <v>0</v>
      </c>
      <c r="T530" s="222">
        <f>S530*H530</f>
        <v>0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3" t="s">
        <v>146</v>
      </c>
      <c r="AT530" s="223" t="s">
        <v>142</v>
      </c>
      <c r="AU530" s="223" t="s">
        <v>83</v>
      </c>
      <c r="AY530" s="17" t="s">
        <v>141</v>
      </c>
      <c r="BE530" s="224">
        <f>IF(N530="základní",J530,0)</f>
        <v>0</v>
      </c>
      <c r="BF530" s="224">
        <f>IF(N530="snížená",J530,0)</f>
        <v>0</v>
      </c>
      <c r="BG530" s="224">
        <f>IF(N530="zákl. přenesená",J530,0)</f>
        <v>0</v>
      </c>
      <c r="BH530" s="224">
        <f>IF(N530="sníž. přenesená",J530,0)</f>
        <v>0</v>
      </c>
      <c r="BI530" s="224">
        <f>IF(N530="nulová",J530,0)</f>
        <v>0</v>
      </c>
      <c r="BJ530" s="17" t="s">
        <v>83</v>
      </c>
      <c r="BK530" s="224">
        <f>ROUND(I530*H530,2)</f>
        <v>0</v>
      </c>
      <c r="BL530" s="17" t="s">
        <v>146</v>
      </c>
      <c r="BM530" s="223" t="s">
        <v>574</v>
      </c>
    </row>
    <row r="531" s="2" customFormat="1" ht="21.75" customHeight="1">
      <c r="A531" s="38"/>
      <c r="B531" s="39"/>
      <c r="C531" s="211" t="s">
        <v>575</v>
      </c>
      <c r="D531" s="211" t="s">
        <v>142</v>
      </c>
      <c r="E531" s="212" t="s">
        <v>576</v>
      </c>
      <c r="F531" s="213" t="s">
        <v>577</v>
      </c>
      <c r="G531" s="214" t="s">
        <v>269</v>
      </c>
      <c r="H531" s="215">
        <v>0.154</v>
      </c>
      <c r="I531" s="216"/>
      <c r="J531" s="217">
        <f>ROUND(I531*H531,2)</f>
        <v>0</v>
      </c>
      <c r="K531" s="218"/>
      <c r="L531" s="44"/>
      <c r="M531" s="219" t="s">
        <v>1</v>
      </c>
      <c r="N531" s="220" t="s">
        <v>40</v>
      </c>
      <c r="O531" s="91"/>
      <c r="P531" s="221">
        <f>O531*H531</f>
        <v>0</v>
      </c>
      <c r="Q531" s="221">
        <v>0</v>
      </c>
      <c r="R531" s="221">
        <f>Q531*H531</f>
        <v>0</v>
      </c>
      <c r="S531" s="221">
        <v>0</v>
      </c>
      <c r="T531" s="222">
        <f>S531*H531</f>
        <v>0</v>
      </c>
      <c r="U531" s="38"/>
      <c r="V531" s="38"/>
      <c r="W531" s="38"/>
      <c r="X531" s="38"/>
      <c r="Y531" s="38"/>
      <c r="Z531" s="38"/>
      <c r="AA531" s="38"/>
      <c r="AB531" s="38"/>
      <c r="AC531" s="38"/>
      <c r="AD531" s="38"/>
      <c r="AE531" s="38"/>
      <c r="AR531" s="223" t="s">
        <v>146</v>
      </c>
      <c r="AT531" s="223" t="s">
        <v>142</v>
      </c>
      <c r="AU531" s="223" t="s">
        <v>83</v>
      </c>
      <c r="AY531" s="17" t="s">
        <v>141</v>
      </c>
      <c r="BE531" s="224">
        <f>IF(N531="základní",J531,0)</f>
        <v>0</v>
      </c>
      <c r="BF531" s="224">
        <f>IF(N531="snížená",J531,0)</f>
        <v>0</v>
      </c>
      <c r="BG531" s="224">
        <f>IF(N531="zákl. přenesená",J531,0)</f>
        <v>0</v>
      </c>
      <c r="BH531" s="224">
        <f>IF(N531="sníž. přenesená",J531,0)</f>
        <v>0</v>
      </c>
      <c r="BI531" s="224">
        <f>IF(N531="nulová",J531,0)</f>
        <v>0</v>
      </c>
      <c r="BJ531" s="17" t="s">
        <v>83</v>
      </c>
      <c r="BK531" s="224">
        <f>ROUND(I531*H531,2)</f>
        <v>0</v>
      </c>
      <c r="BL531" s="17" t="s">
        <v>146</v>
      </c>
      <c r="BM531" s="223" t="s">
        <v>578</v>
      </c>
    </row>
    <row r="532" s="11" customFormat="1" ht="25.92" customHeight="1">
      <c r="A532" s="11"/>
      <c r="B532" s="197"/>
      <c r="C532" s="198"/>
      <c r="D532" s="199" t="s">
        <v>74</v>
      </c>
      <c r="E532" s="200" t="s">
        <v>579</v>
      </c>
      <c r="F532" s="200" t="s">
        <v>580</v>
      </c>
      <c r="G532" s="198"/>
      <c r="H532" s="198"/>
      <c r="I532" s="201"/>
      <c r="J532" s="202">
        <f>BK532</f>
        <v>0</v>
      </c>
      <c r="K532" s="198"/>
      <c r="L532" s="203"/>
      <c r="M532" s="204"/>
      <c r="N532" s="205"/>
      <c r="O532" s="205"/>
      <c r="P532" s="206">
        <f>SUM(P533:P539)</f>
        <v>0</v>
      </c>
      <c r="Q532" s="205"/>
      <c r="R532" s="206">
        <f>SUM(R533:R539)</f>
        <v>0</v>
      </c>
      <c r="S532" s="205"/>
      <c r="T532" s="207">
        <f>SUM(T533:T539)</f>
        <v>0</v>
      </c>
      <c r="U532" s="11"/>
      <c r="V532" s="11"/>
      <c r="W532" s="11"/>
      <c r="X532" s="11"/>
      <c r="Y532" s="11"/>
      <c r="Z532" s="11"/>
      <c r="AA532" s="11"/>
      <c r="AB532" s="11"/>
      <c r="AC532" s="11"/>
      <c r="AD532" s="11"/>
      <c r="AE532" s="11"/>
      <c r="AR532" s="208" t="s">
        <v>85</v>
      </c>
      <c r="AT532" s="209" t="s">
        <v>74</v>
      </c>
      <c r="AU532" s="209" t="s">
        <v>75</v>
      </c>
      <c r="AY532" s="208" t="s">
        <v>141</v>
      </c>
      <c r="BK532" s="210">
        <f>SUM(BK533:BK539)</f>
        <v>0</v>
      </c>
    </row>
    <row r="533" s="2" customFormat="1" ht="21.75" customHeight="1">
      <c r="A533" s="38"/>
      <c r="B533" s="39"/>
      <c r="C533" s="211" t="s">
        <v>581</v>
      </c>
      <c r="D533" s="211" t="s">
        <v>142</v>
      </c>
      <c r="E533" s="212" t="s">
        <v>582</v>
      </c>
      <c r="F533" s="213" t="s">
        <v>583</v>
      </c>
      <c r="G533" s="214" t="s">
        <v>145</v>
      </c>
      <c r="H533" s="215">
        <v>83.280000000000001</v>
      </c>
      <c r="I533" s="216"/>
      <c r="J533" s="217">
        <f>ROUND(I533*H533,2)</f>
        <v>0</v>
      </c>
      <c r="K533" s="218"/>
      <c r="L533" s="44"/>
      <c r="M533" s="219" t="s">
        <v>1</v>
      </c>
      <c r="N533" s="220" t="s">
        <v>40</v>
      </c>
      <c r="O533" s="91"/>
      <c r="P533" s="221">
        <f>O533*H533</f>
        <v>0</v>
      </c>
      <c r="Q533" s="221">
        <v>0</v>
      </c>
      <c r="R533" s="221">
        <f>Q533*H533</f>
        <v>0</v>
      </c>
      <c r="S533" s="221">
        <v>0</v>
      </c>
      <c r="T533" s="222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3" t="s">
        <v>260</v>
      </c>
      <c r="AT533" s="223" t="s">
        <v>142</v>
      </c>
      <c r="AU533" s="223" t="s">
        <v>83</v>
      </c>
      <c r="AY533" s="17" t="s">
        <v>141</v>
      </c>
      <c r="BE533" s="224">
        <f>IF(N533="základní",J533,0)</f>
        <v>0</v>
      </c>
      <c r="BF533" s="224">
        <f>IF(N533="snížená",J533,0)</f>
        <v>0</v>
      </c>
      <c r="BG533" s="224">
        <f>IF(N533="zákl. přenesená",J533,0)</f>
        <v>0</v>
      </c>
      <c r="BH533" s="224">
        <f>IF(N533="sníž. přenesená",J533,0)</f>
        <v>0</v>
      </c>
      <c r="BI533" s="224">
        <f>IF(N533="nulová",J533,0)</f>
        <v>0</v>
      </c>
      <c r="BJ533" s="17" t="s">
        <v>83</v>
      </c>
      <c r="BK533" s="224">
        <f>ROUND(I533*H533,2)</f>
        <v>0</v>
      </c>
      <c r="BL533" s="17" t="s">
        <v>260</v>
      </c>
      <c r="BM533" s="223" t="s">
        <v>584</v>
      </c>
    </row>
    <row r="534" s="14" customFormat="1">
      <c r="A534" s="14"/>
      <c r="B534" s="248"/>
      <c r="C534" s="249"/>
      <c r="D534" s="227" t="s">
        <v>148</v>
      </c>
      <c r="E534" s="250" t="s">
        <v>1</v>
      </c>
      <c r="F534" s="251" t="s">
        <v>585</v>
      </c>
      <c r="G534" s="249"/>
      <c r="H534" s="250" t="s">
        <v>1</v>
      </c>
      <c r="I534" s="252"/>
      <c r="J534" s="249"/>
      <c r="K534" s="249"/>
      <c r="L534" s="253"/>
      <c r="M534" s="254"/>
      <c r="N534" s="255"/>
      <c r="O534" s="255"/>
      <c r="P534" s="255"/>
      <c r="Q534" s="255"/>
      <c r="R534" s="255"/>
      <c r="S534" s="255"/>
      <c r="T534" s="256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7" t="s">
        <v>148</v>
      </c>
      <c r="AU534" s="257" t="s">
        <v>83</v>
      </c>
      <c r="AV534" s="14" t="s">
        <v>83</v>
      </c>
      <c r="AW534" s="14" t="s">
        <v>32</v>
      </c>
      <c r="AX534" s="14" t="s">
        <v>75</v>
      </c>
      <c r="AY534" s="257" t="s">
        <v>141</v>
      </c>
    </row>
    <row r="535" s="12" customFormat="1">
      <c r="A535" s="12"/>
      <c r="B535" s="225"/>
      <c r="C535" s="226"/>
      <c r="D535" s="227" t="s">
        <v>148</v>
      </c>
      <c r="E535" s="228" t="s">
        <v>1</v>
      </c>
      <c r="F535" s="229" t="s">
        <v>586</v>
      </c>
      <c r="G535" s="226"/>
      <c r="H535" s="230">
        <v>50.280000000000001</v>
      </c>
      <c r="I535" s="231"/>
      <c r="J535" s="226"/>
      <c r="K535" s="226"/>
      <c r="L535" s="232"/>
      <c r="M535" s="233"/>
      <c r="N535" s="234"/>
      <c r="O535" s="234"/>
      <c r="P535" s="234"/>
      <c r="Q535" s="234"/>
      <c r="R535" s="234"/>
      <c r="S535" s="234"/>
      <c r="T535" s="235"/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T535" s="236" t="s">
        <v>148</v>
      </c>
      <c r="AU535" s="236" t="s">
        <v>83</v>
      </c>
      <c r="AV535" s="12" t="s">
        <v>85</v>
      </c>
      <c r="AW535" s="12" t="s">
        <v>32</v>
      </c>
      <c r="AX535" s="12" t="s">
        <v>75</v>
      </c>
      <c r="AY535" s="236" t="s">
        <v>141</v>
      </c>
    </row>
    <row r="536" s="12" customFormat="1">
      <c r="A536" s="12"/>
      <c r="B536" s="225"/>
      <c r="C536" s="226"/>
      <c r="D536" s="227" t="s">
        <v>148</v>
      </c>
      <c r="E536" s="228" t="s">
        <v>1</v>
      </c>
      <c r="F536" s="229" t="s">
        <v>587</v>
      </c>
      <c r="G536" s="226"/>
      <c r="H536" s="230">
        <v>33</v>
      </c>
      <c r="I536" s="231"/>
      <c r="J536" s="226"/>
      <c r="K536" s="226"/>
      <c r="L536" s="232"/>
      <c r="M536" s="233"/>
      <c r="N536" s="234"/>
      <c r="O536" s="234"/>
      <c r="P536" s="234"/>
      <c r="Q536" s="234"/>
      <c r="R536" s="234"/>
      <c r="S536" s="234"/>
      <c r="T536" s="235"/>
      <c r="U536" s="12"/>
      <c r="V536" s="12"/>
      <c r="W536" s="12"/>
      <c r="X536" s="12"/>
      <c r="Y536" s="12"/>
      <c r="Z536" s="12"/>
      <c r="AA536" s="12"/>
      <c r="AB536" s="12"/>
      <c r="AC536" s="12"/>
      <c r="AD536" s="12"/>
      <c r="AE536" s="12"/>
      <c r="AT536" s="236" t="s">
        <v>148</v>
      </c>
      <c r="AU536" s="236" t="s">
        <v>83</v>
      </c>
      <c r="AV536" s="12" t="s">
        <v>85</v>
      </c>
      <c r="AW536" s="12" t="s">
        <v>32</v>
      </c>
      <c r="AX536" s="12" t="s">
        <v>75</v>
      </c>
      <c r="AY536" s="236" t="s">
        <v>141</v>
      </c>
    </row>
    <row r="537" s="13" customFormat="1">
      <c r="A537" s="13"/>
      <c r="B537" s="237"/>
      <c r="C537" s="238"/>
      <c r="D537" s="227" t="s">
        <v>148</v>
      </c>
      <c r="E537" s="239" t="s">
        <v>1</v>
      </c>
      <c r="F537" s="240" t="s">
        <v>150</v>
      </c>
      <c r="G537" s="238"/>
      <c r="H537" s="241">
        <v>83.280000000000001</v>
      </c>
      <c r="I537" s="242"/>
      <c r="J537" s="238"/>
      <c r="K537" s="238"/>
      <c r="L537" s="243"/>
      <c r="M537" s="244"/>
      <c r="N537" s="245"/>
      <c r="O537" s="245"/>
      <c r="P537" s="245"/>
      <c r="Q537" s="245"/>
      <c r="R537" s="245"/>
      <c r="S537" s="245"/>
      <c r="T537" s="246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47" t="s">
        <v>148</v>
      </c>
      <c r="AU537" s="247" t="s">
        <v>83</v>
      </c>
      <c r="AV537" s="13" t="s">
        <v>146</v>
      </c>
      <c r="AW537" s="13" t="s">
        <v>32</v>
      </c>
      <c r="AX537" s="13" t="s">
        <v>83</v>
      </c>
      <c r="AY537" s="247" t="s">
        <v>141</v>
      </c>
    </row>
    <row r="538" s="2" customFormat="1" ht="16.5" customHeight="1">
      <c r="A538" s="38"/>
      <c r="B538" s="39"/>
      <c r="C538" s="211" t="s">
        <v>588</v>
      </c>
      <c r="D538" s="211" t="s">
        <v>142</v>
      </c>
      <c r="E538" s="212" t="s">
        <v>589</v>
      </c>
      <c r="F538" s="213" t="s">
        <v>590</v>
      </c>
      <c r="G538" s="214" t="s">
        <v>145</v>
      </c>
      <c r="H538" s="215">
        <v>83.280000000000001</v>
      </c>
      <c r="I538" s="216"/>
      <c r="J538" s="217">
        <f>ROUND(I538*H538,2)</f>
        <v>0</v>
      </c>
      <c r="K538" s="218"/>
      <c r="L538" s="44"/>
      <c r="M538" s="219" t="s">
        <v>1</v>
      </c>
      <c r="N538" s="220" t="s">
        <v>40</v>
      </c>
      <c r="O538" s="91"/>
      <c r="P538" s="221">
        <f>O538*H538</f>
        <v>0</v>
      </c>
      <c r="Q538" s="221">
        <v>0</v>
      </c>
      <c r="R538" s="221">
        <f>Q538*H538</f>
        <v>0</v>
      </c>
      <c r="S538" s="221">
        <v>0</v>
      </c>
      <c r="T538" s="222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3" t="s">
        <v>260</v>
      </c>
      <c r="AT538" s="223" t="s">
        <v>142</v>
      </c>
      <c r="AU538" s="223" t="s">
        <v>83</v>
      </c>
      <c r="AY538" s="17" t="s">
        <v>141</v>
      </c>
      <c r="BE538" s="224">
        <f>IF(N538="základní",J538,0)</f>
        <v>0</v>
      </c>
      <c r="BF538" s="224">
        <f>IF(N538="snížená",J538,0)</f>
        <v>0</v>
      </c>
      <c r="BG538" s="224">
        <f>IF(N538="zákl. přenesená",J538,0)</f>
        <v>0</v>
      </c>
      <c r="BH538" s="224">
        <f>IF(N538="sníž. přenesená",J538,0)</f>
        <v>0</v>
      </c>
      <c r="BI538" s="224">
        <f>IF(N538="nulová",J538,0)</f>
        <v>0</v>
      </c>
      <c r="BJ538" s="17" t="s">
        <v>83</v>
      </c>
      <c r="BK538" s="224">
        <f>ROUND(I538*H538,2)</f>
        <v>0</v>
      </c>
      <c r="BL538" s="17" t="s">
        <v>260</v>
      </c>
      <c r="BM538" s="223" t="s">
        <v>591</v>
      </c>
    </row>
    <row r="539" s="2" customFormat="1" ht="21.75" customHeight="1">
      <c r="A539" s="38"/>
      <c r="B539" s="39"/>
      <c r="C539" s="211" t="s">
        <v>592</v>
      </c>
      <c r="D539" s="211" t="s">
        <v>142</v>
      </c>
      <c r="E539" s="212" t="s">
        <v>593</v>
      </c>
      <c r="F539" s="213" t="s">
        <v>594</v>
      </c>
      <c r="G539" s="214" t="s">
        <v>269</v>
      </c>
      <c r="H539" s="215">
        <v>0.502</v>
      </c>
      <c r="I539" s="216"/>
      <c r="J539" s="217">
        <f>ROUND(I539*H539,2)</f>
        <v>0</v>
      </c>
      <c r="K539" s="218"/>
      <c r="L539" s="44"/>
      <c r="M539" s="219" t="s">
        <v>1</v>
      </c>
      <c r="N539" s="220" t="s">
        <v>40</v>
      </c>
      <c r="O539" s="91"/>
      <c r="P539" s="221">
        <f>O539*H539</f>
        <v>0</v>
      </c>
      <c r="Q539" s="221">
        <v>0</v>
      </c>
      <c r="R539" s="221">
        <f>Q539*H539</f>
        <v>0</v>
      </c>
      <c r="S539" s="221">
        <v>0</v>
      </c>
      <c r="T539" s="222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3" t="s">
        <v>260</v>
      </c>
      <c r="AT539" s="223" t="s">
        <v>142</v>
      </c>
      <c r="AU539" s="223" t="s">
        <v>83</v>
      </c>
      <c r="AY539" s="17" t="s">
        <v>141</v>
      </c>
      <c r="BE539" s="224">
        <f>IF(N539="základní",J539,0)</f>
        <v>0</v>
      </c>
      <c r="BF539" s="224">
        <f>IF(N539="snížená",J539,0)</f>
        <v>0</v>
      </c>
      <c r="BG539" s="224">
        <f>IF(N539="zákl. přenesená",J539,0)</f>
        <v>0</v>
      </c>
      <c r="BH539" s="224">
        <f>IF(N539="sníž. přenesená",J539,0)</f>
        <v>0</v>
      </c>
      <c r="BI539" s="224">
        <f>IF(N539="nulová",J539,0)</f>
        <v>0</v>
      </c>
      <c r="BJ539" s="17" t="s">
        <v>83</v>
      </c>
      <c r="BK539" s="224">
        <f>ROUND(I539*H539,2)</f>
        <v>0</v>
      </c>
      <c r="BL539" s="17" t="s">
        <v>260</v>
      </c>
      <c r="BM539" s="223" t="s">
        <v>595</v>
      </c>
    </row>
    <row r="540" s="11" customFormat="1" ht="25.92" customHeight="1">
      <c r="A540" s="11"/>
      <c r="B540" s="197"/>
      <c r="C540" s="198"/>
      <c r="D540" s="199" t="s">
        <v>74</v>
      </c>
      <c r="E540" s="200" t="s">
        <v>596</v>
      </c>
      <c r="F540" s="200" t="s">
        <v>597</v>
      </c>
      <c r="G540" s="198"/>
      <c r="H540" s="198"/>
      <c r="I540" s="201"/>
      <c r="J540" s="202">
        <f>BK540</f>
        <v>0</v>
      </c>
      <c r="K540" s="198"/>
      <c r="L540" s="203"/>
      <c r="M540" s="204"/>
      <c r="N540" s="205"/>
      <c r="O540" s="205"/>
      <c r="P540" s="206">
        <f>SUM(P541:P571)</f>
        <v>0</v>
      </c>
      <c r="Q540" s="205"/>
      <c r="R540" s="206">
        <f>SUM(R541:R571)</f>
        <v>0</v>
      </c>
      <c r="S540" s="205"/>
      <c r="T540" s="207">
        <f>SUM(T541:T571)</f>
        <v>0</v>
      </c>
      <c r="U540" s="11"/>
      <c r="V540" s="11"/>
      <c r="W540" s="11"/>
      <c r="X540" s="11"/>
      <c r="Y540" s="11"/>
      <c r="Z540" s="11"/>
      <c r="AA540" s="11"/>
      <c r="AB540" s="11"/>
      <c r="AC540" s="11"/>
      <c r="AD540" s="11"/>
      <c r="AE540" s="11"/>
      <c r="AR540" s="208" t="s">
        <v>85</v>
      </c>
      <c r="AT540" s="209" t="s">
        <v>74</v>
      </c>
      <c r="AU540" s="209" t="s">
        <v>75</v>
      </c>
      <c r="AY540" s="208" t="s">
        <v>141</v>
      </c>
      <c r="BK540" s="210">
        <f>SUM(BK541:BK571)</f>
        <v>0</v>
      </c>
    </row>
    <row r="541" s="2" customFormat="1" ht="16.5" customHeight="1">
      <c r="A541" s="38"/>
      <c r="B541" s="39"/>
      <c r="C541" s="258" t="s">
        <v>598</v>
      </c>
      <c r="D541" s="258" t="s">
        <v>599</v>
      </c>
      <c r="E541" s="259" t="s">
        <v>600</v>
      </c>
      <c r="F541" s="260" t="s">
        <v>601</v>
      </c>
      <c r="G541" s="261" t="s">
        <v>153</v>
      </c>
      <c r="H541" s="262">
        <v>19</v>
      </c>
      <c r="I541" s="263"/>
      <c r="J541" s="264">
        <f>ROUND(I541*H541,2)</f>
        <v>0</v>
      </c>
      <c r="K541" s="265"/>
      <c r="L541" s="266"/>
      <c r="M541" s="267" t="s">
        <v>1</v>
      </c>
      <c r="N541" s="268" t="s">
        <v>40</v>
      </c>
      <c r="O541" s="91"/>
      <c r="P541" s="221">
        <f>O541*H541</f>
        <v>0</v>
      </c>
      <c r="Q541" s="221">
        <v>0</v>
      </c>
      <c r="R541" s="221">
        <f>Q541*H541</f>
        <v>0</v>
      </c>
      <c r="S541" s="221">
        <v>0</v>
      </c>
      <c r="T541" s="222">
        <f>S541*H541</f>
        <v>0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3" t="s">
        <v>367</v>
      </c>
      <c r="AT541" s="223" t="s">
        <v>599</v>
      </c>
      <c r="AU541" s="223" t="s">
        <v>83</v>
      </c>
      <c r="AY541" s="17" t="s">
        <v>141</v>
      </c>
      <c r="BE541" s="224">
        <f>IF(N541="základní",J541,0)</f>
        <v>0</v>
      </c>
      <c r="BF541" s="224">
        <f>IF(N541="snížená",J541,0)</f>
        <v>0</v>
      </c>
      <c r="BG541" s="224">
        <f>IF(N541="zákl. přenesená",J541,0)</f>
        <v>0</v>
      </c>
      <c r="BH541" s="224">
        <f>IF(N541="sníž. přenesená",J541,0)</f>
        <v>0</v>
      </c>
      <c r="BI541" s="224">
        <f>IF(N541="nulová",J541,0)</f>
        <v>0</v>
      </c>
      <c r="BJ541" s="17" t="s">
        <v>83</v>
      </c>
      <c r="BK541" s="224">
        <f>ROUND(I541*H541,2)</f>
        <v>0</v>
      </c>
      <c r="BL541" s="17" t="s">
        <v>260</v>
      </c>
      <c r="BM541" s="223" t="s">
        <v>602</v>
      </c>
    </row>
    <row r="542" s="2" customFormat="1">
      <c r="A542" s="38"/>
      <c r="B542" s="39"/>
      <c r="C542" s="40"/>
      <c r="D542" s="227" t="s">
        <v>603</v>
      </c>
      <c r="E542" s="40"/>
      <c r="F542" s="269" t="s">
        <v>604</v>
      </c>
      <c r="G542" s="40"/>
      <c r="H542" s="40"/>
      <c r="I542" s="270"/>
      <c r="J542" s="40"/>
      <c r="K542" s="40"/>
      <c r="L542" s="44"/>
      <c r="M542" s="271"/>
      <c r="N542" s="272"/>
      <c r="O542" s="91"/>
      <c r="P542" s="91"/>
      <c r="Q542" s="91"/>
      <c r="R542" s="91"/>
      <c r="S542" s="91"/>
      <c r="T542" s="92"/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T542" s="17" t="s">
        <v>603</v>
      </c>
      <c r="AU542" s="17" t="s">
        <v>83</v>
      </c>
    </row>
    <row r="543" s="2" customFormat="1" ht="16.5" customHeight="1">
      <c r="A543" s="38"/>
      <c r="B543" s="39"/>
      <c r="C543" s="258" t="s">
        <v>605</v>
      </c>
      <c r="D543" s="258" t="s">
        <v>599</v>
      </c>
      <c r="E543" s="259" t="s">
        <v>606</v>
      </c>
      <c r="F543" s="260" t="s">
        <v>607</v>
      </c>
      <c r="G543" s="261" t="s">
        <v>153</v>
      </c>
      <c r="H543" s="262">
        <v>13</v>
      </c>
      <c r="I543" s="263"/>
      <c r="J543" s="264">
        <f>ROUND(I543*H543,2)</f>
        <v>0</v>
      </c>
      <c r="K543" s="265"/>
      <c r="L543" s="266"/>
      <c r="M543" s="267" t="s">
        <v>1</v>
      </c>
      <c r="N543" s="268" t="s">
        <v>40</v>
      </c>
      <c r="O543" s="91"/>
      <c r="P543" s="221">
        <f>O543*H543</f>
        <v>0</v>
      </c>
      <c r="Q543" s="221">
        <v>0</v>
      </c>
      <c r="R543" s="221">
        <f>Q543*H543</f>
        <v>0</v>
      </c>
      <c r="S543" s="221">
        <v>0</v>
      </c>
      <c r="T543" s="222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3" t="s">
        <v>367</v>
      </c>
      <c r="AT543" s="223" t="s">
        <v>599</v>
      </c>
      <c r="AU543" s="223" t="s">
        <v>83</v>
      </c>
      <c r="AY543" s="17" t="s">
        <v>141</v>
      </c>
      <c r="BE543" s="224">
        <f>IF(N543="základní",J543,0)</f>
        <v>0</v>
      </c>
      <c r="BF543" s="224">
        <f>IF(N543="snížená",J543,0)</f>
        <v>0</v>
      </c>
      <c r="BG543" s="224">
        <f>IF(N543="zákl. přenesená",J543,0)</f>
        <v>0</v>
      </c>
      <c r="BH543" s="224">
        <f>IF(N543="sníž. přenesená",J543,0)</f>
        <v>0</v>
      </c>
      <c r="BI543" s="224">
        <f>IF(N543="nulová",J543,0)</f>
        <v>0</v>
      </c>
      <c r="BJ543" s="17" t="s">
        <v>83</v>
      </c>
      <c r="BK543" s="224">
        <f>ROUND(I543*H543,2)</f>
        <v>0</v>
      </c>
      <c r="BL543" s="17" t="s">
        <v>260</v>
      </c>
      <c r="BM543" s="223" t="s">
        <v>608</v>
      </c>
    </row>
    <row r="544" s="2" customFormat="1">
      <c r="A544" s="38"/>
      <c r="B544" s="39"/>
      <c r="C544" s="40"/>
      <c r="D544" s="227" t="s">
        <v>603</v>
      </c>
      <c r="E544" s="40"/>
      <c r="F544" s="269" t="s">
        <v>604</v>
      </c>
      <c r="G544" s="40"/>
      <c r="H544" s="40"/>
      <c r="I544" s="270"/>
      <c r="J544" s="40"/>
      <c r="K544" s="40"/>
      <c r="L544" s="44"/>
      <c r="M544" s="271"/>
      <c r="N544" s="272"/>
      <c r="O544" s="91"/>
      <c r="P544" s="91"/>
      <c r="Q544" s="91"/>
      <c r="R544" s="91"/>
      <c r="S544" s="91"/>
      <c r="T544" s="92"/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T544" s="17" t="s">
        <v>603</v>
      </c>
      <c r="AU544" s="17" t="s">
        <v>83</v>
      </c>
    </row>
    <row r="545" s="2" customFormat="1" ht="16.5" customHeight="1">
      <c r="A545" s="38"/>
      <c r="B545" s="39"/>
      <c r="C545" s="211" t="s">
        <v>609</v>
      </c>
      <c r="D545" s="211" t="s">
        <v>142</v>
      </c>
      <c r="E545" s="212" t="s">
        <v>610</v>
      </c>
      <c r="F545" s="213" t="s">
        <v>611</v>
      </c>
      <c r="G545" s="214" t="s">
        <v>153</v>
      </c>
      <c r="H545" s="215">
        <v>19</v>
      </c>
      <c r="I545" s="216"/>
      <c r="J545" s="217">
        <f>ROUND(I545*H545,2)</f>
        <v>0</v>
      </c>
      <c r="K545" s="218"/>
      <c r="L545" s="44"/>
      <c r="M545" s="219" t="s">
        <v>1</v>
      </c>
      <c r="N545" s="220" t="s">
        <v>40</v>
      </c>
      <c r="O545" s="91"/>
      <c r="P545" s="221">
        <f>O545*H545</f>
        <v>0</v>
      </c>
      <c r="Q545" s="221">
        <v>0</v>
      </c>
      <c r="R545" s="221">
        <f>Q545*H545</f>
        <v>0</v>
      </c>
      <c r="S545" s="221">
        <v>0</v>
      </c>
      <c r="T545" s="222">
        <f>S545*H545</f>
        <v>0</v>
      </c>
      <c r="U545" s="38"/>
      <c r="V545" s="38"/>
      <c r="W545" s="38"/>
      <c r="X545" s="38"/>
      <c r="Y545" s="38"/>
      <c r="Z545" s="38"/>
      <c r="AA545" s="38"/>
      <c r="AB545" s="38"/>
      <c r="AC545" s="38"/>
      <c r="AD545" s="38"/>
      <c r="AE545" s="38"/>
      <c r="AR545" s="223" t="s">
        <v>260</v>
      </c>
      <c r="AT545" s="223" t="s">
        <v>142</v>
      </c>
      <c r="AU545" s="223" t="s">
        <v>83</v>
      </c>
      <c r="AY545" s="17" t="s">
        <v>141</v>
      </c>
      <c r="BE545" s="224">
        <f>IF(N545="základní",J545,0)</f>
        <v>0</v>
      </c>
      <c r="BF545" s="224">
        <f>IF(N545="snížená",J545,0)</f>
        <v>0</v>
      </c>
      <c r="BG545" s="224">
        <f>IF(N545="zákl. přenesená",J545,0)</f>
        <v>0</v>
      </c>
      <c r="BH545" s="224">
        <f>IF(N545="sníž. přenesená",J545,0)</f>
        <v>0</v>
      </c>
      <c r="BI545" s="224">
        <f>IF(N545="nulová",J545,0)</f>
        <v>0</v>
      </c>
      <c r="BJ545" s="17" t="s">
        <v>83</v>
      </c>
      <c r="BK545" s="224">
        <f>ROUND(I545*H545,2)</f>
        <v>0</v>
      </c>
      <c r="BL545" s="17" t="s">
        <v>260</v>
      </c>
      <c r="BM545" s="223" t="s">
        <v>612</v>
      </c>
    </row>
    <row r="546" s="2" customFormat="1">
      <c r="A546" s="38"/>
      <c r="B546" s="39"/>
      <c r="C546" s="40"/>
      <c r="D546" s="227" t="s">
        <v>603</v>
      </c>
      <c r="E546" s="40"/>
      <c r="F546" s="269" t="s">
        <v>604</v>
      </c>
      <c r="G546" s="40"/>
      <c r="H546" s="40"/>
      <c r="I546" s="270"/>
      <c r="J546" s="40"/>
      <c r="K546" s="40"/>
      <c r="L546" s="44"/>
      <c r="M546" s="271"/>
      <c r="N546" s="272"/>
      <c r="O546" s="91"/>
      <c r="P546" s="91"/>
      <c r="Q546" s="91"/>
      <c r="R546" s="91"/>
      <c r="S546" s="91"/>
      <c r="T546" s="92"/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T546" s="17" t="s">
        <v>603</v>
      </c>
      <c r="AU546" s="17" t="s">
        <v>83</v>
      </c>
    </row>
    <row r="547" s="2" customFormat="1" ht="37.8" customHeight="1">
      <c r="A547" s="38"/>
      <c r="B547" s="39"/>
      <c r="C547" s="258" t="s">
        <v>613</v>
      </c>
      <c r="D547" s="258" t="s">
        <v>599</v>
      </c>
      <c r="E547" s="259" t="s">
        <v>614</v>
      </c>
      <c r="F547" s="260" t="s">
        <v>615</v>
      </c>
      <c r="G547" s="261" t="s">
        <v>153</v>
      </c>
      <c r="H547" s="262">
        <v>31</v>
      </c>
      <c r="I547" s="263"/>
      <c r="J547" s="264">
        <f>ROUND(I547*H547,2)</f>
        <v>0</v>
      </c>
      <c r="K547" s="265"/>
      <c r="L547" s="266"/>
      <c r="M547" s="267" t="s">
        <v>1</v>
      </c>
      <c r="N547" s="268" t="s">
        <v>40</v>
      </c>
      <c r="O547" s="91"/>
      <c r="P547" s="221">
        <f>O547*H547</f>
        <v>0</v>
      </c>
      <c r="Q547" s="221">
        <v>0</v>
      </c>
      <c r="R547" s="221">
        <f>Q547*H547</f>
        <v>0</v>
      </c>
      <c r="S547" s="221">
        <v>0</v>
      </c>
      <c r="T547" s="222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3" t="s">
        <v>367</v>
      </c>
      <c r="AT547" s="223" t="s">
        <v>599</v>
      </c>
      <c r="AU547" s="223" t="s">
        <v>83</v>
      </c>
      <c r="AY547" s="17" t="s">
        <v>141</v>
      </c>
      <c r="BE547" s="224">
        <f>IF(N547="základní",J547,0)</f>
        <v>0</v>
      </c>
      <c r="BF547" s="224">
        <f>IF(N547="snížená",J547,0)</f>
        <v>0</v>
      </c>
      <c r="BG547" s="224">
        <f>IF(N547="zákl. přenesená",J547,0)</f>
        <v>0</v>
      </c>
      <c r="BH547" s="224">
        <f>IF(N547="sníž. přenesená",J547,0)</f>
        <v>0</v>
      </c>
      <c r="BI547" s="224">
        <f>IF(N547="nulová",J547,0)</f>
        <v>0</v>
      </c>
      <c r="BJ547" s="17" t="s">
        <v>83</v>
      </c>
      <c r="BK547" s="224">
        <f>ROUND(I547*H547,2)</f>
        <v>0</v>
      </c>
      <c r="BL547" s="17" t="s">
        <v>260</v>
      </c>
      <c r="BM547" s="223" t="s">
        <v>616</v>
      </c>
    </row>
    <row r="548" s="12" customFormat="1">
      <c r="A548" s="12"/>
      <c r="B548" s="225"/>
      <c r="C548" s="226"/>
      <c r="D548" s="227" t="s">
        <v>148</v>
      </c>
      <c r="E548" s="228" t="s">
        <v>1</v>
      </c>
      <c r="F548" s="229" t="s">
        <v>83</v>
      </c>
      <c r="G548" s="226"/>
      <c r="H548" s="230">
        <v>1</v>
      </c>
      <c r="I548" s="231"/>
      <c r="J548" s="226"/>
      <c r="K548" s="226"/>
      <c r="L548" s="232"/>
      <c r="M548" s="233"/>
      <c r="N548" s="234"/>
      <c r="O548" s="234"/>
      <c r="P548" s="234"/>
      <c r="Q548" s="234"/>
      <c r="R548" s="234"/>
      <c r="S548" s="234"/>
      <c r="T548" s="235"/>
      <c r="U548" s="12"/>
      <c r="V548" s="12"/>
      <c r="W548" s="12"/>
      <c r="X548" s="12"/>
      <c r="Y548" s="12"/>
      <c r="Z548" s="12"/>
      <c r="AA548" s="12"/>
      <c r="AB548" s="12"/>
      <c r="AC548" s="12"/>
      <c r="AD548" s="12"/>
      <c r="AE548" s="12"/>
      <c r="AT548" s="236" t="s">
        <v>148</v>
      </c>
      <c r="AU548" s="236" t="s">
        <v>83</v>
      </c>
      <c r="AV548" s="12" t="s">
        <v>85</v>
      </c>
      <c r="AW548" s="12" t="s">
        <v>32</v>
      </c>
      <c r="AX548" s="12" t="s">
        <v>75</v>
      </c>
      <c r="AY548" s="236" t="s">
        <v>141</v>
      </c>
    </row>
    <row r="549" s="12" customFormat="1">
      <c r="A549" s="12"/>
      <c r="B549" s="225"/>
      <c r="C549" s="226"/>
      <c r="D549" s="227" t="s">
        <v>148</v>
      </c>
      <c r="E549" s="228" t="s">
        <v>1</v>
      </c>
      <c r="F549" s="229" t="s">
        <v>232</v>
      </c>
      <c r="G549" s="226"/>
      <c r="H549" s="230">
        <v>13</v>
      </c>
      <c r="I549" s="231"/>
      <c r="J549" s="226"/>
      <c r="K549" s="226"/>
      <c r="L549" s="232"/>
      <c r="M549" s="233"/>
      <c r="N549" s="234"/>
      <c r="O549" s="234"/>
      <c r="P549" s="234"/>
      <c r="Q549" s="234"/>
      <c r="R549" s="234"/>
      <c r="S549" s="234"/>
      <c r="T549" s="235"/>
      <c r="U549" s="12"/>
      <c r="V549" s="12"/>
      <c r="W549" s="12"/>
      <c r="X549" s="12"/>
      <c r="Y549" s="12"/>
      <c r="Z549" s="12"/>
      <c r="AA549" s="12"/>
      <c r="AB549" s="12"/>
      <c r="AC549" s="12"/>
      <c r="AD549" s="12"/>
      <c r="AE549" s="12"/>
      <c r="AT549" s="236" t="s">
        <v>148</v>
      </c>
      <c r="AU549" s="236" t="s">
        <v>83</v>
      </c>
      <c r="AV549" s="12" t="s">
        <v>85</v>
      </c>
      <c r="AW549" s="12" t="s">
        <v>32</v>
      </c>
      <c r="AX549" s="12" t="s">
        <v>75</v>
      </c>
      <c r="AY549" s="236" t="s">
        <v>141</v>
      </c>
    </row>
    <row r="550" s="12" customFormat="1">
      <c r="A550" s="12"/>
      <c r="B550" s="225"/>
      <c r="C550" s="226"/>
      <c r="D550" s="227" t="s">
        <v>148</v>
      </c>
      <c r="E550" s="228" t="s">
        <v>1</v>
      </c>
      <c r="F550" s="229" t="s">
        <v>200</v>
      </c>
      <c r="G550" s="226"/>
      <c r="H550" s="230">
        <v>9</v>
      </c>
      <c r="I550" s="231"/>
      <c r="J550" s="226"/>
      <c r="K550" s="226"/>
      <c r="L550" s="232"/>
      <c r="M550" s="233"/>
      <c r="N550" s="234"/>
      <c r="O550" s="234"/>
      <c r="P550" s="234"/>
      <c r="Q550" s="234"/>
      <c r="R550" s="234"/>
      <c r="S550" s="234"/>
      <c r="T550" s="235"/>
      <c r="U550" s="12"/>
      <c r="V550" s="12"/>
      <c r="W550" s="12"/>
      <c r="X550" s="12"/>
      <c r="Y550" s="12"/>
      <c r="Z550" s="12"/>
      <c r="AA550" s="12"/>
      <c r="AB550" s="12"/>
      <c r="AC550" s="12"/>
      <c r="AD550" s="12"/>
      <c r="AE550" s="12"/>
      <c r="AT550" s="236" t="s">
        <v>148</v>
      </c>
      <c r="AU550" s="236" t="s">
        <v>83</v>
      </c>
      <c r="AV550" s="12" t="s">
        <v>85</v>
      </c>
      <c r="AW550" s="12" t="s">
        <v>32</v>
      </c>
      <c r="AX550" s="12" t="s">
        <v>75</v>
      </c>
      <c r="AY550" s="236" t="s">
        <v>141</v>
      </c>
    </row>
    <row r="551" s="12" customFormat="1">
      <c r="A551" s="12"/>
      <c r="B551" s="225"/>
      <c r="C551" s="226"/>
      <c r="D551" s="227" t="s">
        <v>148</v>
      </c>
      <c r="E551" s="228" t="s">
        <v>1</v>
      </c>
      <c r="F551" s="229" t="s">
        <v>193</v>
      </c>
      <c r="G551" s="226"/>
      <c r="H551" s="230">
        <v>8</v>
      </c>
      <c r="I551" s="231"/>
      <c r="J551" s="226"/>
      <c r="K551" s="226"/>
      <c r="L551" s="232"/>
      <c r="M551" s="233"/>
      <c r="N551" s="234"/>
      <c r="O551" s="234"/>
      <c r="P551" s="234"/>
      <c r="Q551" s="234"/>
      <c r="R551" s="234"/>
      <c r="S551" s="234"/>
      <c r="T551" s="235"/>
      <c r="U551" s="12"/>
      <c r="V551" s="12"/>
      <c r="W551" s="12"/>
      <c r="X551" s="12"/>
      <c r="Y551" s="12"/>
      <c r="Z551" s="12"/>
      <c r="AA551" s="12"/>
      <c r="AB551" s="12"/>
      <c r="AC551" s="12"/>
      <c r="AD551" s="12"/>
      <c r="AE551" s="12"/>
      <c r="AT551" s="236" t="s">
        <v>148</v>
      </c>
      <c r="AU551" s="236" t="s">
        <v>83</v>
      </c>
      <c r="AV551" s="12" t="s">
        <v>85</v>
      </c>
      <c r="AW551" s="12" t="s">
        <v>32</v>
      </c>
      <c r="AX551" s="12" t="s">
        <v>75</v>
      </c>
      <c r="AY551" s="236" t="s">
        <v>141</v>
      </c>
    </row>
    <row r="552" s="13" customFormat="1">
      <c r="A552" s="13"/>
      <c r="B552" s="237"/>
      <c r="C552" s="238"/>
      <c r="D552" s="227" t="s">
        <v>148</v>
      </c>
      <c r="E552" s="239" t="s">
        <v>1</v>
      </c>
      <c r="F552" s="240" t="s">
        <v>150</v>
      </c>
      <c r="G552" s="238"/>
      <c r="H552" s="241">
        <v>31</v>
      </c>
      <c r="I552" s="242"/>
      <c r="J552" s="238"/>
      <c r="K552" s="238"/>
      <c r="L552" s="243"/>
      <c r="M552" s="244"/>
      <c r="N552" s="245"/>
      <c r="O552" s="245"/>
      <c r="P552" s="245"/>
      <c r="Q552" s="245"/>
      <c r="R552" s="245"/>
      <c r="S552" s="245"/>
      <c r="T552" s="246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7" t="s">
        <v>148</v>
      </c>
      <c r="AU552" s="247" t="s">
        <v>83</v>
      </c>
      <c r="AV552" s="13" t="s">
        <v>146</v>
      </c>
      <c r="AW552" s="13" t="s">
        <v>32</v>
      </c>
      <c r="AX552" s="13" t="s">
        <v>83</v>
      </c>
      <c r="AY552" s="247" t="s">
        <v>141</v>
      </c>
    </row>
    <row r="553" s="2" customFormat="1" ht="37.8" customHeight="1">
      <c r="A553" s="38"/>
      <c r="B553" s="39"/>
      <c r="C553" s="258" t="s">
        <v>617</v>
      </c>
      <c r="D553" s="258" t="s">
        <v>599</v>
      </c>
      <c r="E553" s="259" t="s">
        <v>618</v>
      </c>
      <c r="F553" s="260" t="s">
        <v>619</v>
      </c>
      <c r="G553" s="261" t="s">
        <v>153</v>
      </c>
      <c r="H553" s="262">
        <v>1</v>
      </c>
      <c r="I553" s="263"/>
      <c r="J553" s="264">
        <f>ROUND(I553*H553,2)</f>
        <v>0</v>
      </c>
      <c r="K553" s="265"/>
      <c r="L553" s="266"/>
      <c r="M553" s="267" t="s">
        <v>1</v>
      </c>
      <c r="N553" s="268" t="s">
        <v>40</v>
      </c>
      <c r="O553" s="91"/>
      <c r="P553" s="221">
        <f>O553*H553</f>
        <v>0</v>
      </c>
      <c r="Q553" s="221">
        <v>0</v>
      </c>
      <c r="R553" s="221">
        <f>Q553*H553</f>
        <v>0</v>
      </c>
      <c r="S553" s="221">
        <v>0</v>
      </c>
      <c r="T553" s="222">
        <f>S553*H553</f>
        <v>0</v>
      </c>
      <c r="U553" s="38"/>
      <c r="V553" s="38"/>
      <c r="W553" s="38"/>
      <c r="X553" s="38"/>
      <c r="Y553" s="38"/>
      <c r="Z553" s="38"/>
      <c r="AA553" s="38"/>
      <c r="AB553" s="38"/>
      <c r="AC553" s="38"/>
      <c r="AD553" s="38"/>
      <c r="AE553" s="38"/>
      <c r="AR553" s="223" t="s">
        <v>367</v>
      </c>
      <c r="AT553" s="223" t="s">
        <v>599</v>
      </c>
      <c r="AU553" s="223" t="s">
        <v>83</v>
      </c>
      <c r="AY553" s="17" t="s">
        <v>141</v>
      </c>
      <c r="BE553" s="224">
        <f>IF(N553="základní",J553,0)</f>
        <v>0</v>
      </c>
      <c r="BF553" s="224">
        <f>IF(N553="snížená",J553,0)</f>
        <v>0</v>
      </c>
      <c r="BG553" s="224">
        <f>IF(N553="zákl. přenesená",J553,0)</f>
        <v>0</v>
      </c>
      <c r="BH553" s="224">
        <f>IF(N553="sníž. přenesená",J553,0)</f>
        <v>0</v>
      </c>
      <c r="BI553" s="224">
        <f>IF(N553="nulová",J553,0)</f>
        <v>0</v>
      </c>
      <c r="BJ553" s="17" t="s">
        <v>83</v>
      </c>
      <c r="BK553" s="224">
        <f>ROUND(I553*H553,2)</f>
        <v>0</v>
      </c>
      <c r="BL553" s="17" t="s">
        <v>260</v>
      </c>
      <c r="BM553" s="223" t="s">
        <v>620</v>
      </c>
    </row>
    <row r="554" s="12" customFormat="1">
      <c r="A554" s="12"/>
      <c r="B554" s="225"/>
      <c r="C554" s="226"/>
      <c r="D554" s="227" t="s">
        <v>148</v>
      </c>
      <c r="E554" s="228" t="s">
        <v>1</v>
      </c>
      <c r="F554" s="229" t="s">
        <v>83</v>
      </c>
      <c r="G554" s="226"/>
      <c r="H554" s="230">
        <v>1</v>
      </c>
      <c r="I554" s="231"/>
      <c r="J554" s="226"/>
      <c r="K554" s="226"/>
      <c r="L554" s="232"/>
      <c r="M554" s="233"/>
      <c r="N554" s="234"/>
      <c r="O554" s="234"/>
      <c r="P554" s="234"/>
      <c r="Q554" s="234"/>
      <c r="R554" s="234"/>
      <c r="S554" s="234"/>
      <c r="T554" s="235"/>
      <c r="U554" s="12"/>
      <c r="V554" s="12"/>
      <c r="W554" s="12"/>
      <c r="X554" s="12"/>
      <c r="Y554" s="12"/>
      <c r="Z554" s="12"/>
      <c r="AA554" s="12"/>
      <c r="AB554" s="12"/>
      <c r="AC554" s="12"/>
      <c r="AD554" s="12"/>
      <c r="AE554" s="12"/>
      <c r="AT554" s="236" t="s">
        <v>148</v>
      </c>
      <c r="AU554" s="236" t="s">
        <v>83</v>
      </c>
      <c r="AV554" s="12" t="s">
        <v>85</v>
      </c>
      <c r="AW554" s="12" t="s">
        <v>32</v>
      </c>
      <c r="AX554" s="12" t="s">
        <v>75</v>
      </c>
      <c r="AY554" s="236" t="s">
        <v>141</v>
      </c>
    </row>
    <row r="555" s="13" customFormat="1">
      <c r="A555" s="13"/>
      <c r="B555" s="237"/>
      <c r="C555" s="238"/>
      <c r="D555" s="227" t="s">
        <v>148</v>
      </c>
      <c r="E555" s="239" t="s">
        <v>1</v>
      </c>
      <c r="F555" s="240" t="s">
        <v>150</v>
      </c>
      <c r="G555" s="238"/>
      <c r="H555" s="241">
        <v>1</v>
      </c>
      <c r="I555" s="242"/>
      <c r="J555" s="238"/>
      <c r="K555" s="238"/>
      <c r="L555" s="243"/>
      <c r="M555" s="244"/>
      <c r="N555" s="245"/>
      <c r="O555" s="245"/>
      <c r="P555" s="245"/>
      <c r="Q555" s="245"/>
      <c r="R555" s="245"/>
      <c r="S555" s="245"/>
      <c r="T555" s="246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7" t="s">
        <v>148</v>
      </c>
      <c r="AU555" s="247" t="s">
        <v>83</v>
      </c>
      <c r="AV555" s="13" t="s">
        <v>146</v>
      </c>
      <c r="AW555" s="13" t="s">
        <v>32</v>
      </c>
      <c r="AX555" s="13" t="s">
        <v>83</v>
      </c>
      <c r="AY555" s="247" t="s">
        <v>141</v>
      </c>
    </row>
    <row r="556" s="2" customFormat="1" ht="21.75" customHeight="1">
      <c r="A556" s="38"/>
      <c r="B556" s="39"/>
      <c r="C556" s="211" t="s">
        <v>621</v>
      </c>
      <c r="D556" s="211" t="s">
        <v>142</v>
      </c>
      <c r="E556" s="212" t="s">
        <v>622</v>
      </c>
      <c r="F556" s="213" t="s">
        <v>623</v>
      </c>
      <c r="G556" s="214" t="s">
        <v>624</v>
      </c>
      <c r="H556" s="215">
        <v>4</v>
      </c>
      <c r="I556" s="216"/>
      <c r="J556" s="217">
        <f>ROUND(I556*H556,2)</f>
        <v>0</v>
      </c>
      <c r="K556" s="218"/>
      <c r="L556" s="44"/>
      <c r="M556" s="219" t="s">
        <v>1</v>
      </c>
      <c r="N556" s="220" t="s">
        <v>40</v>
      </c>
      <c r="O556" s="91"/>
      <c r="P556" s="221">
        <f>O556*H556</f>
        <v>0</v>
      </c>
      <c r="Q556" s="221">
        <v>0</v>
      </c>
      <c r="R556" s="221">
        <f>Q556*H556</f>
        <v>0</v>
      </c>
      <c r="S556" s="221">
        <v>0</v>
      </c>
      <c r="T556" s="222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3" t="s">
        <v>260</v>
      </c>
      <c r="AT556" s="223" t="s">
        <v>142</v>
      </c>
      <c r="AU556" s="223" t="s">
        <v>83</v>
      </c>
      <c r="AY556" s="17" t="s">
        <v>141</v>
      </c>
      <c r="BE556" s="224">
        <f>IF(N556="základní",J556,0)</f>
        <v>0</v>
      </c>
      <c r="BF556" s="224">
        <f>IF(N556="snížená",J556,0)</f>
        <v>0</v>
      </c>
      <c r="BG556" s="224">
        <f>IF(N556="zákl. přenesená",J556,0)</f>
        <v>0</v>
      </c>
      <c r="BH556" s="224">
        <f>IF(N556="sníž. přenesená",J556,0)</f>
        <v>0</v>
      </c>
      <c r="BI556" s="224">
        <f>IF(N556="nulová",J556,0)</f>
        <v>0</v>
      </c>
      <c r="BJ556" s="17" t="s">
        <v>83</v>
      </c>
      <c r="BK556" s="224">
        <f>ROUND(I556*H556,2)</f>
        <v>0</v>
      </c>
      <c r="BL556" s="17" t="s">
        <v>260</v>
      </c>
      <c r="BM556" s="223" t="s">
        <v>625</v>
      </c>
    </row>
    <row r="557" s="12" customFormat="1">
      <c r="A557" s="12"/>
      <c r="B557" s="225"/>
      <c r="C557" s="226"/>
      <c r="D557" s="227" t="s">
        <v>148</v>
      </c>
      <c r="E557" s="228" t="s">
        <v>1</v>
      </c>
      <c r="F557" s="229" t="s">
        <v>83</v>
      </c>
      <c r="G557" s="226"/>
      <c r="H557" s="230">
        <v>1</v>
      </c>
      <c r="I557" s="231"/>
      <c r="J557" s="226"/>
      <c r="K557" s="226"/>
      <c r="L557" s="232"/>
      <c r="M557" s="233"/>
      <c r="N557" s="234"/>
      <c r="O557" s="234"/>
      <c r="P557" s="234"/>
      <c r="Q557" s="234"/>
      <c r="R557" s="234"/>
      <c r="S557" s="234"/>
      <c r="T557" s="235"/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T557" s="236" t="s">
        <v>148</v>
      </c>
      <c r="AU557" s="236" t="s">
        <v>83</v>
      </c>
      <c r="AV557" s="12" t="s">
        <v>85</v>
      </c>
      <c r="AW557" s="12" t="s">
        <v>32</v>
      </c>
      <c r="AX557" s="12" t="s">
        <v>75</v>
      </c>
      <c r="AY557" s="236" t="s">
        <v>141</v>
      </c>
    </row>
    <row r="558" s="12" customFormat="1">
      <c r="A558" s="12"/>
      <c r="B558" s="225"/>
      <c r="C558" s="226"/>
      <c r="D558" s="227" t="s">
        <v>148</v>
      </c>
      <c r="E558" s="228" t="s">
        <v>1</v>
      </c>
      <c r="F558" s="229" t="s">
        <v>83</v>
      </c>
      <c r="G558" s="226"/>
      <c r="H558" s="230">
        <v>1</v>
      </c>
      <c r="I558" s="231"/>
      <c r="J558" s="226"/>
      <c r="K558" s="226"/>
      <c r="L558" s="232"/>
      <c r="M558" s="233"/>
      <c r="N558" s="234"/>
      <c r="O558" s="234"/>
      <c r="P558" s="234"/>
      <c r="Q558" s="234"/>
      <c r="R558" s="234"/>
      <c r="S558" s="234"/>
      <c r="T558" s="235"/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T558" s="236" t="s">
        <v>148</v>
      </c>
      <c r="AU558" s="236" t="s">
        <v>83</v>
      </c>
      <c r="AV558" s="12" t="s">
        <v>85</v>
      </c>
      <c r="AW558" s="12" t="s">
        <v>32</v>
      </c>
      <c r="AX558" s="12" t="s">
        <v>75</v>
      </c>
      <c r="AY558" s="236" t="s">
        <v>141</v>
      </c>
    </row>
    <row r="559" s="12" customFormat="1">
      <c r="A559" s="12"/>
      <c r="B559" s="225"/>
      <c r="C559" s="226"/>
      <c r="D559" s="227" t="s">
        <v>148</v>
      </c>
      <c r="E559" s="228" t="s">
        <v>1</v>
      </c>
      <c r="F559" s="229" t="s">
        <v>83</v>
      </c>
      <c r="G559" s="226"/>
      <c r="H559" s="230">
        <v>1</v>
      </c>
      <c r="I559" s="231"/>
      <c r="J559" s="226"/>
      <c r="K559" s="226"/>
      <c r="L559" s="232"/>
      <c r="M559" s="233"/>
      <c r="N559" s="234"/>
      <c r="O559" s="234"/>
      <c r="P559" s="234"/>
      <c r="Q559" s="234"/>
      <c r="R559" s="234"/>
      <c r="S559" s="234"/>
      <c r="T559" s="235"/>
      <c r="U559" s="12"/>
      <c r="V559" s="12"/>
      <c r="W559" s="12"/>
      <c r="X559" s="12"/>
      <c r="Y559" s="12"/>
      <c r="Z559" s="12"/>
      <c r="AA559" s="12"/>
      <c r="AB559" s="12"/>
      <c r="AC559" s="12"/>
      <c r="AD559" s="12"/>
      <c r="AE559" s="12"/>
      <c r="AT559" s="236" t="s">
        <v>148</v>
      </c>
      <c r="AU559" s="236" t="s">
        <v>83</v>
      </c>
      <c r="AV559" s="12" t="s">
        <v>85</v>
      </c>
      <c r="AW559" s="12" t="s">
        <v>32</v>
      </c>
      <c r="AX559" s="12" t="s">
        <v>75</v>
      </c>
      <c r="AY559" s="236" t="s">
        <v>141</v>
      </c>
    </row>
    <row r="560" s="12" customFormat="1">
      <c r="A560" s="12"/>
      <c r="B560" s="225"/>
      <c r="C560" s="226"/>
      <c r="D560" s="227" t="s">
        <v>148</v>
      </c>
      <c r="E560" s="228" t="s">
        <v>1</v>
      </c>
      <c r="F560" s="229" t="s">
        <v>83</v>
      </c>
      <c r="G560" s="226"/>
      <c r="H560" s="230">
        <v>1</v>
      </c>
      <c r="I560" s="231"/>
      <c r="J560" s="226"/>
      <c r="K560" s="226"/>
      <c r="L560" s="232"/>
      <c r="M560" s="233"/>
      <c r="N560" s="234"/>
      <c r="O560" s="234"/>
      <c r="P560" s="234"/>
      <c r="Q560" s="234"/>
      <c r="R560" s="234"/>
      <c r="S560" s="234"/>
      <c r="T560" s="235"/>
      <c r="U560" s="12"/>
      <c r="V560" s="12"/>
      <c r="W560" s="12"/>
      <c r="X560" s="12"/>
      <c r="Y560" s="12"/>
      <c r="Z560" s="12"/>
      <c r="AA560" s="12"/>
      <c r="AB560" s="12"/>
      <c r="AC560" s="12"/>
      <c r="AD560" s="12"/>
      <c r="AE560" s="12"/>
      <c r="AT560" s="236" t="s">
        <v>148</v>
      </c>
      <c r="AU560" s="236" t="s">
        <v>83</v>
      </c>
      <c r="AV560" s="12" t="s">
        <v>85</v>
      </c>
      <c r="AW560" s="12" t="s">
        <v>32</v>
      </c>
      <c r="AX560" s="12" t="s">
        <v>75</v>
      </c>
      <c r="AY560" s="236" t="s">
        <v>141</v>
      </c>
    </row>
    <row r="561" s="13" customFormat="1">
      <c r="A561" s="13"/>
      <c r="B561" s="237"/>
      <c r="C561" s="238"/>
      <c r="D561" s="227" t="s">
        <v>148</v>
      </c>
      <c r="E561" s="239" t="s">
        <v>1</v>
      </c>
      <c r="F561" s="240" t="s">
        <v>150</v>
      </c>
      <c r="G561" s="238"/>
      <c r="H561" s="241">
        <v>4</v>
      </c>
      <c r="I561" s="242"/>
      <c r="J561" s="238"/>
      <c r="K561" s="238"/>
      <c r="L561" s="243"/>
      <c r="M561" s="244"/>
      <c r="N561" s="245"/>
      <c r="O561" s="245"/>
      <c r="P561" s="245"/>
      <c r="Q561" s="245"/>
      <c r="R561" s="245"/>
      <c r="S561" s="245"/>
      <c r="T561" s="246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47" t="s">
        <v>148</v>
      </c>
      <c r="AU561" s="247" t="s">
        <v>83</v>
      </c>
      <c r="AV561" s="13" t="s">
        <v>146</v>
      </c>
      <c r="AW561" s="13" t="s">
        <v>32</v>
      </c>
      <c r="AX561" s="13" t="s">
        <v>83</v>
      </c>
      <c r="AY561" s="247" t="s">
        <v>141</v>
      </c>
    </row>
    <row r="562" s="2" customFormat="1" ht="16.5" customHeight="1">
      <c r="A562" s="38"/>
      <c r="B562" s="39"/>
      <c r="C562" s="211" t="s">
        <v>626</v>
      </c>
      <c r="D562" s="211" t="s">
        <v>142</v>
      </c>
      <c r="E562" s="212" t="s">
        <v>627</v>
      </c>
      <c r="F562" s="213" t="s">
        <v>628</v>
      </c>
      <c r="G562" s="214" t="s">
        <v>629</v>
      </c>
      <c r="H562" s="215">
        <v>1</v>
      </c>
      <c r="I562" s="216"/>
      <c r="J562" s="217">
        <f>ROUND(I562*H562,2)</f>
        <v>0</v>
      </c>
      <c r="K562" s="218"/>
      <c r="L562" s="44"/>
      <c r="M562" s="219" t="s">
        <v>1</v>
      </c>
      <c r="N562" s="220" t="s">
        <v>40</v>
      </c>
      <c r="O562" s="91"/>
      <c r="P562" s="221">
        <f>O562*H562</f>
        <v>0</v>
      </c>
      <c r="Q562" s="221">
        <v>0</v>
      </c>
      <c r="R562" s="221">
        <f>Q562*H562</f>
        <v>0</v>
      </c>
      <c r="S562" s="221">
        <v>0</v>
      </c>
      <c r="T562" s="222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3" t="s">
        <v>260</v>
      </c>
      <c r="AT562" s="223" t="s">
        <v>142</v>
      </c>
      <c r="AU562" s="223" t="s">
        <v>83</v>
      </c>
      <c r="AY562" s="17" t="s">
        <v>141</v>
      </c>
      <c r="BE562" s="224">
        <f>IF(N562="základní",J562,0)</f>
        <v>0</v>
      </c>
      <c r="BF562" s="224">
        <f>IF(N562="snížená",J562,0)</f>
        <v>0</v>
      </c>
      <c r="BG562" s="224">
        <f>IF(N562="zákl. přenesená",J562,0)</f>
        <v>0</v>
      </c>
      <c r="BH562" s="224">
        <f>IF(N562="sníž. přenesená",J562,0)</f>
        <v>0</v>
      </c>
      <c r="BI562" s="224">
        <f>IF(N562="nulová",J562,0)</f>
        <v>0</v>
      </c>
      <c r="BJ562" s="17" t="s">
        <v>83</v>
      </c>
      <c r="BK562" s="224">
        <f>ROUND(I562*H562,2)</f>
        <v>0</v>
      </c>
      <c r="BL562" s="17" t="s">
        <v>260</v>
      </c>
      <c r="BM562" s="223" t="s">
        <v>630</v>
      </c>
    </row>
    <row r="563" s="2" customFormat="1">
      <c r="A563" s="38"/>
      <c r="B563" s="39"/>
      <c r="C563" s="40"/>
      <c r="D563" s="227" t="s">
        <v>603</v>
      </c>
      <c r="E563" s="40"/>
      <c r="F563" s="269" t="s">
        <v>631</v>
      </c>
      <c r="G563" s="40"/>
      <c r="H563" s="40"/>
      <c r="I563" s="270"/>
      <c r="J563" s="40"/>
      <c r="K563" s="40"/>
      <c r="L563" s="44"/>
      <c r="M563" s="271"/>
      <c r="N563" s="272"/>
      <c r="O563" s="91"/>
      <c r="P563" s="91"/>
      <c r="Q563" s="91"/>
      <c r="R563" s="91"/>
      <c r="S563" s="91"/>
      <c r="T563" s="92"/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T563" s="17" t="s">
        <v>603</v>
      </c>
      <c r="AU563" s="17" t="s">
        <v>83</v>
      </c>
    </row>
    <row r="564" s="12" customFormat="1">
      <c r="A564" s="12"/>
      <c r="B564" s="225"/>
      <c r="C564" s="226"/>
      <c r="D564" s="227" t="s">
        <v>148</v>
      </c>
      <c r="E564" s="228" t="s">
        <v>1</v>
      </c>
      <c r="F564" s="229" t="s">
        <v>83</v>
      </c>
      <c r="G564" s="226"/>
      <c r="H564" s="230">
        <v>1</v>
      </c>
      <c r="I564" s="231"/>
      <c r="J564" s="226"/>
      <c r="K564" s="226"/>
      <c r="L564" s="232"/>
      <c r="M564" s="233"/>
      <c r="N564" s="234"/>
      <c r="O564" s="234"/>
      <c r="P564" s="234"/>
      <c r="Q564" s="234"/>
      <c r="R564" s="234"/>
      <c r="S564" s="234"/>
      <c r="T564" s="235"/>
      <c r="U564" s="12"/>
      <c r="V564" s="12"/>
      <c r="W564" s="12"/>
      <c r="X564" s="12"/>
      <c r="Y564" s="12"/>
      <c r="Z564" s="12"/>
      <c r="AA564" s="12"/>
      <c r="AB564" s="12"/>
      <c r="AC564" s="12"/>
      <c r="AD564" s="12"/>
      <c r="AE564" s="12"/>
      <c r="AT564" s="236" t="s">
        <v>148</v>
      </c>
      <c r="AU564" s="236" t="s">
        <v>83</v>
      </c>
      <c r="AV564" s="12" t="s">
        <v>85</v>
      </c>
      <c r="AW564" s="12" t="s">
        <v>32</v>
      </c>
      <c r="AX564" s="12" t="s">
        <v>75</v>
      </c>
      <c r="AY564" s="236" t="s">
        <v>141</v>
      </c>
    </row>
    <row r="565" s="13" customFormat="1">
      <c r="A565" s="13"/>
      <c r="B565" s="237"/>
      <c r="C565" s="238"/>
      <c r="D565" s="227" t="s">
        <v>148</v>
      </c>
      <c r="E565" s="239" t="s">
        <v>1</v>
      </c>
      <c r="F565" s="240" t="s">
        <v>150</v>
      </c>
      <c r="G565" s="238"/>
      <c r="H565" s="241">
        <v>1</v>
      </c>
      <c r="I565" s="242"/>
      <c r="J565" s="238"/>
      <c r="K565" s="238"/>
      <c r="L565" s="243"/>
      <c r="M565" s="244"/>
      <c r="N565" s="245"/>
      <c r="O565" s="245"/>
      <c r="P565" s="245"/>
      <c r="Q565" s="245"/>
      <c r="R565" s="245"/>
      <c r="S565" s="245"/>
      <c r="T565" s="246"/>
      <c r="U565" s="13"/>
      <c r="V565" s="13"/>
      <c r="W565" s="13"/>
      <c r="X565" s="13"/>
      <c r="Y565" s="13"/>
      <c r="Z565" s="13"/>
      <c r="AA565" s="13"/>
      <c r="AB565" s="13"/>
      <c r="AC565" s="13"/>
      <c r="AD565" s="13"/>
      <c r="AE565" s="13"/>
      <c r="AT565" s="247" t="s">
        <v>148</v>
      </c>
      <c r="AU565" s="247" t="s">
        <v>83</v>
      </c>
      <c r="AV565" s="13" t="s">
        <v>146</v>
      </c>
      <c r="AW565" s="13" t="s">
        <v>32</v>
      </c>
      <c r="AX565" s="13" t="s">
        <v>83</v>
      </c>
      <c r="AY565" s="247" t="s">
        <v>141</v>
      </c>
    </row>
    <row r="566" s="2" customFormat="1" ht="21.75" customHeight="1">
      <c r="A566" s="38"/>
      <c r="B566" s="39"/>
      <c r="C566" s="211" t="s">
        <v>632</v>
      </c>
      <c r="D566" s="211" t="s">
        <v>142</v>
      </c>
      <c r="E566" s="212" t="s">
        <v>633</v>
      </c>
      <c r="F566" s="213" t="s">
        <v>634</v>
      </c>
      <c r="G566" s="214" t="s">
        <v>153</v>
      </c>
      <c r="H566" s="215">
        <v>31</v>
      </c>
      <c r="I566" s="216"/>
      <c r="J566" s="217">
        <f>ROUND(I566*H566,2)</f>
        <v>0</v>
      </c>
      <c r="K566" s="218"/>
      <c r="L566" s="44"/>
      <c r="M566" s="219" t="s">
        <v>1</v>
      </c>
      <c r="N566" s="220" t="s">
        <v>40</v>
      </c>
      <c r="O566" s="91"/>
      <c r="P566" s="221">
        <f>O566*H566</f>
        <v>0</v>
      </c>
      <c r="Q566" s="221">
        <v>0</v>
      </c>
      <c r="R566" s="221">
        <f>Q566*H566</f>
        <v>0</v>
      </c>
      <c r="S566" s="221">
        <v>0</v>
      </c>
      <c r="T566" s="222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3" t="s">
        <v>260</v>
      </c>
      <c r="AT566" s="223" t="s">
        <v>142</v>
      </c>
      <c r="AU566" s="223" t="s">
        <v>83</v>
      </c>
      <c r="AY566" s="17" t="s">
        <v>141</v>
      </c>
      <c r="BE566" s="224">
        <f>IF(N566="základní",J566,0)</f>
        <v>0</v>
      </c>
      <c r="BF566" s="224">
        <f>IF(N566="snížená",J566,0)</f>
        <v>0</v>
      </c>
      <c r="BG566" s="224">
        <f>IF(N566="zákl. přenesená",J566,0)</f>
        <v>0</v>
      </c>
      <c r="BH566" s="224">
        <f>IF(N566="sníž. přenesená",J566,0)</f>
        <v>0</v>
      </c>
      <c r="BI566" s="224">
        <f>IF(N566="nulová",J566,0)</f>
        <v>0</v>
      </c>
      <c r="BJ566" s="17" t="s">
        <v>83</v>
      </c>
      <c r="BK566" s="224">
        <f>ROUND(I566*H566,2)</f>
        <v>0</v>
      </c>
      <c r="BL566" s="17" t="s">
        <v>260</v>
      </c>
      <c r="BM566" s="223" t="s">
        <v>635</v>
      </c>
    </row>
    <row r="567" s="2" customFormat="1" ht="21.75" customHeight="1">
      <c r="A567" s="38"/>
      <c r="B567" s="39"/>
      <c r="C567" s="211" t="s">
        <v>636</v>
      </c>
      <c r="D567" s="211" t="s">
        <v>142</v>
      </c>
      <c r="E567" s="212" t="s">
        <v>637</v>
      </c>
      <c r="F567" s="213" t="s">
        <v>638</v>
      </c>
      <c r="G567" s="214" t="s">
        <v>153</v>
      </c>
      <c r="H567" s="215">
        <v>1</v>
      </c>
      <c r="I567" s="216"/>
      <c r="J567" s="217">
        <f>ROUND(I567*H567,2)</f>
        <v>0</v>
      </c>
      <c r="K567" s="218"/>
      <c r="L567" s="44"/>
      <c r="M567" s="219" t="s">
        <v>1</v>
      </c>
      <c r="N567" s="220" t="s">
        <v>40</v>
      </c>
      <c r="O567" s="91"/>
      <c r="P567" s="221">
        <f>O567*H567</f>
        <v>0</v>
      </c>
      <c r="Q567" s="221">
        <v>0</v>
      </c>
      <c r="R567" s="221">
        <f>Q567*H567</f>
        <v>0</v>
      </c>
      <c r="S567" s="221">
        <v>0</v>
      </c>
      <c r="T567" s="222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3" t="s">
        <v>260</v>
      </c>
      <c r="AT567" s="223" t="s">
        <v>142</v>
      </c>
      <c r="AU567" s="223" t="s">
        <v>83</v>
      </c>
      <c r="AY567" s="17" t="s">
        <v>141</v>
      </c>
      <c r="BE567" s="224">
        <f>IF(N567="základní",J567,0)</f>
        <v>0</v>
      </c>
      <c r="BF567" s="224">
        <f>IF(N567="snížená",J567,0)</f>
        <v>0</v>
      </c>
      <c r="BG567" s="224">
        <f>IF(N567="zákl. přenesená",J567,0)</f>
        <v>0</v>
      </c>
      <c r="BH567" s="224">
        <f>IF(N567="sníž. přenesená",J567,0)</f>
        <v>0</v>
      </c>
      <c r="BI567" s="224">
        <f>IF(N567="nulová",J567,0)</f>
        <v>0</v>
      </c>
      <c r="BJ567" s="17" t="s">
        <v>83</v>
      </c>
      <c r="BK567" s="224">
        <f>ROUND(I567*H567,2)</f>
        <v>0</v>
      </c>
      <c r="BL567" s="17" t="s">
        <v>260</v>
      </c>
      <c r="BM567" s="223" t="s">
        <v>639</v>
      </c>
    </row>
    <row r="568" s="12" customFormat="1">
      <c r="A568" s="12"/>
      <c r="B568" s="225"/>
      <c r="C568" s="226"/>
      <c r="D568" s="227" t="s">
        <v>148</v>
      </c>
      <c r="E568" s="228" t="s">
        <v>1</v>
      </c>
      <c r="F568" s="229" t="s">
        <v>83</v>
      </c>
      <c r="G568" s="226"/>
      <c r="H568" s="230">
        <v>1</v>
      </c>
      <c r="I568" s="231"/>
      <c r="J568" s="226"/>
      <c r="K568" s="226"/>
      <c r="L568" s="232"/>
      <c r="M568" s="233"/>
      <c r="N568" s="234"/>
      <c r="O568" s="234"/>
      <c r="P568" s="234"/>
      <c r="Q568" s="234"/>
      <c r="R568" s="234"/>
      <c r="S568" s="234"/>
      <c r="T568" s="235"/>
      <c r="U568" s="12"/>
      <c r="V568" s="12"/>
      <c r="W568" s="12"/>
      <c r="X568" s="12"/>
      <c r="Y568" s="12"/>
      <c r="Z568" s="12"/>
      <c r="AA568" s="12"/>
      <c r="AB568" s="12"/>
      <c r="AC568" s="12"/>
      <c r="AD568" s="12"/>
      <c r="AE568" s="12"/>
      <c r="AT568" s="236" t="s">
        <v>148</v>
      </c>
      <c r="AU568" s="236" t="s">
        <v>83</v>
      </c>
      <c r="AV568" s="12" t="s">
        <v>85</v>
      </c>
      <c r="AW568" s="12" t="s">
        <v>32</v>
      </c>
      <c r="AX568" s="12" t="s">
        <v>75</v>
      </c>
      <c r="AY568" s="236" t="s">
        <v>141</v>
      </c>
    </row>
    <row r="569" s="13" customFormat="1">
      <c r="A569" s="13"/>
      <c r="B569" s="237"/>
      <c r="C569" s="238"/>
      <c r="D569" s="227" t="s">
        <v>148</v>
      </c>
      <c r="E569" s="239" t="s">
        <v>1</v>
      </c>
      <c r="F569" s="240" t="s">
        <v>150</v>
      </c>
      <c r="G569" s="238"/>
      <c r="H569" s="241">
        <v>1</v>
      </c>
      <c r="I569" s="242"/>
      <c r="J569" s="238"/>
      <c r="K569" s="238"/>
      <c r="L569" s="243"/>
      <c r="M569" s="244"/>
      <c r="N569" s="245"/>
      <c r="O569" s="245"/>
      <c r="P569" s="245"/>
      <c r="Q569" s="245"/>
      <c r="R569" s="245"/>
      <c r="S569" s="245"/>
      <c r="T569" s="246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47" t="s">
        <v>148</v>
      </c>
      <c r="AU569" s="247" t="s">
        <v>83</v>
      </c>
      <c r="AV569" s="13" t="s">
        <v>146</v>
      </c>
      <c r="AW569" s="13" t="s">
        <v>32</v>
      </c>
      <c r="AX569" s="13" t="s">
        <v>83</v>
      </c>
      <c r="AY569" s="247" t="s">
        <v>141</v>
      </c>
    </row>
    <row r="570" s="2" customFormat="1" ht="16.5" customHeight="1">
      <c r="A570" s="38"/>
      <c r="B570" s="39"/>
      <c r="C570" s="211" t="s">
        <v>640</v>
      </c>
      <c r="D570" s="211" t="s">
        <v>142</v>
      </c>
      <c r="E570" s="212" t="s">
        <v>641</v>
      </c>
      <c r="F570" s="213" t="s">
        <v>642</v>
      </c>
      <c r="G570" s="214" t="s">
        <v>153</v>
      </c>
      <c r="H570" s="215">
        <v>32</v>
      </c>
      <c r="I570" s="216"/>
      <c r="J570" s="217">
        <f>ROUND(I570*H570,2)</f>
        <v>0</v>
      </c>
      <c r="K570" s="218"/>
      <c r="L570" s="44"/>
      <c r="M570" s="219" t="s">
        <v>1</v>
      </c>
      <c r="N570" s="220" t="s">
        <v>40</v>
      </c>
      <c r="O570" s="91"/>
      <c r="P570" s="221">
        <f>O570*H570</f>
        <v>0</v>
      </c>
      <c r="Q570" s="221">
        <v>0</v>
      </c>
      <c r="R570" s="221">
        <f>Q570*H570</f>
        <v>0</v>
      </c>
      <c r="S570" s="221">
        <v>0</v>
      </c>
      <c r="T570" s="222">
        <f>S570*H570</f>
        <v>0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3" t="s">
        <v>260</v>
      </c>
      <c r="AT570" s="223" t="s">
        <v>142</v>
      </c>
      <c r="AU570" s="223" t="s">
        <v>83</v>
      </c>
      <c r="AY570" s="17" t="s">
        <v>141</v>
      </c>
      <c r="BE570" s="224">
        <f>IF(N570="základní",J570,0)</f>
        <v>0</v>
      </c>
      <c r="BF570" s="224">
        <f>IF(N570="snížená",J570,0)</f>
        <v>0</v>
      </c>
      <c r="BG570" s="224">
        <f>IF(N570="zákl. přenesená",J570,0)</f>
        <v>0</v>
      </c>
      <c r="BH570" s="224">
        <f>IF(N570="sníž. přenesená",J570,0)</f>
        <v>0</v>
      </c>
      <c r="BI570" s="224">
        <f>IF(N570="nulová",J570,0)</f>
        <v>0</v>
      </c>
      <c r="BJ570" s="17" t="s">
        <v>83</v>
      </c>
      <c r="BK570" s="224">
        <f>ROUND(I570*H570,2)</f>
        <v>0</v>
      </c>
      <c r="BL570" s="17" t="s">
        <v>260</v>
      </c>
      <c r="BM570" s="223" t="s">
        <v>643</v>
      </c>
    </row>
    <row r="571" s="2" customFormat="1" ht="21.75" customHeight="1">
      <c r="A571" s="38"/>
      <c r="B571" s="39"/>
      <c r="C571" s="211" t="s">
        <v>644</v>
      </c>
      <c r="D571" s="211" t="s">
        <v>142</v>
      </c>
      <c r="E571" s="212" t="s">
        <v>645</v>
      </c>
      <c r="F571" s="213" t="s">
        <v>646</v>
      </c>
      <c r="G571" s="214" t="s">
        <v>269</v>
      </c>
      <c r="H571" s="215">
        <v>0.53700000000000003</v>
      </c>
      <c r="I571" s="216"/>
      <c r="J571" s="217">
        <f>ROUND(I571*H571,2)</f>
        <v>0</v>
      </c>
      <c r="K571" s="218"/>
      <c r="L571" s="44"/>
      <c r="M571" s="219" t="s">
        <v>1</v>
      </c>
      <c r="N571" s="220" t="s">
        <v>40</v>
      </c>
      <c r="O571" s="91"/>
      <c r="P571" s="221">
        <f>O571*H571</f>
        <v>0</v>
      </c>
      <c r="Q571" s="221">
        <v>0</v>
      </c>
      <c r="R571" s="221">
        <f>Q571*H571</f>
        <v>0</v>
      </c>
      <c r="S571" s="221">
        <v>0</v>
      </c>
      <c r="T571" s="222">
        <f>S571*H571</f>
        <v>0</v>
      </c>
      <c r="U571" s="38"/>
      <c r="V571" s="38"/>
      <c r="W571" s="38"/>
      <c r="X571" s="38"/>
      <c r="Y571" s="38"/>
      <c r="Z571" s="38"/>
      <c r="AA571" s="38"/>
      <c r="AB571" s="38"/>
      <c r="AC571" s="38"/>
      <c r="AD571" s="38"/>
      <c r="AE571" s="38"/>
      <c r="AR571" s="223" t="s">
        <v>260</v>
      </c>
      <c r="AT571" s="223" t="s">
        <v>142</v>
      </c>
      <c r="AU571" s="223" t="s">
        <v>83</v>
      </c>
      <c r="AY571" s="17" t="s">
        <v>141</v>
      </c>
      <c r="BE571" s="224">
        <f>IF(N571="základní",J571,0)</f>
        <v>0</v>
      </c>
      <c r="BF571" s="224">
        <f>IF(N571="snížená",J571,0)</f>
        <v>0</v>
      </c>
      <c r="BG571" s="224">
        <f>IF(N571="zákl. přenesená",J571,0)</f>
        <v>0</v>
      </c>
      <c r="BH571" s="224">
        <f>IF(N571="sníž. přenesená",J571,0)</f>
        <v>0</v>
      </c>
      <c r="BI571" s="224">
        <f>IF(N571="nulová",J571,0)</f>
        <v>0</v>
      </c>
      <c r="BJ571" s="17" t="s">
        <v>83</v>
      </c>
      <c r="BK571" s="224">
        <f>ROUND(I571*H571,2)</f>
        <v>0</v>
      </c>
      <c r="BL571" s="17" t="s">
        <v>260</v>
      </c>
      <c r="BM571" s="223" t="s">
        <v>647</v>
      </c>
    </row>
    <row r="572" s="11" customFormat="1" ht="25.92" customHeight="1">
      <c r="A572" s="11"/>
      <c r="B572" s="197"/>
      <c r="C572" s="198"/>
      <c r="D572" s="199" t="s">
        <v>74</v>
      </c>
      <c r="E572" s="200" t="s">
        <v>648</v>
      </c>
      <c r="F572" s="200" t="s">
        <v>649</v>
      </c>
      <c r="G572" s="198"/>
      <c r="H572" s="198"/>
      <c r="I572" s="201"/>
      <c r="J572" s="202">
        <f>BK572</f>
        <v>0</v>
      </c>
      <c r="K572" s="198"/>
      <c r="L572" s="203"/>
      <c r="M572" s="204"/>
      <c r="N572" s="205"/>
      <c r="O572" s="205"/>
      <c r="P572" s="206">
        <f>SUM(P573:P583)</f>
        <v>0</v>
      </c>
      <c r="Q572" s="205"/>
      <c r="R572" s="206">
        <f>SUM(R573:R583)</f>
        <v>0</v>
      </c>
      <c r="S572" s="205"/>
      <c r="T572" s="207">
        <f>SUM(T573:T583)</f>
        <v>0</v>
      </c>
      <c r="U572" s="11"/>
      <c r="V572" s="11"/>
      <c r="W572" s="11"/>
      <c r="X572" s="11"/>
      <c r="Y572" s="11"/>
      <c r="Z572" s="11"/>
      <c r="AA572" s="11"/>
      <c r="AB572" s="11"/>
      <c r="AC572" s="11"/>
      <c r="AD572" s="11"/>
      <c r="AE572" s="11"/>
      <c r="AR572" s="208" t="s">
        <v>85</v>
      </c>
      <c r="AT572" s="209" t="s">
        <v>74</v>
      </c>
      <c r="AU572" s="209" t="s">
        <v>75</v>
      </c>
      <c r="AY572" s="208" t="s">
        <v>141</v>
      </c>
      <c r="BK572" s="210">
        <f>SUM(BK573:BK583)</f>
        <v>0</v>
      </c>
    </row>
    <row r="573" s="2" customFormat="1" ht="16.5" customHeight="1">
      <c r="A573" s="38"/>
      <c r="B573" s="39"/>
      <c r="C573" s="258" t="s">
        <v>650</v>
      </c>
      <c r="D573" s="258" t="s">
        <v>599</v>
      </c>
      <c r="E573" s="259" t="s">
        <v>651</v>
      </c>
      <c r="F573" s="260" t="s">
        <v>652</v>
      </c>
      <c r="G573" s="261" t="s">
        <v>153</v>
      </c>
      <c r="H573" s="262">
        <v>7</v>
      </c>
      <c r="I573" s="263"/>
      <c r="J573" s="264">
        <f>ROUND(I573*H573,2)</f>
        <v>0</v>
      </c>
      <c r="K573" s="265"/>
      <c r="L573" s="266"/>
      <c r="M573" s="267" t="s">
        <v>1</v>
      </c>
      <c r="N573" s="268" t="s">
        <v>40</v>
      </c>
      <c r="O573" s="91"/>
      <c r="P573" s="221">
        <f>O573*H573</f>
        <v>0</v>
      </c>
      <c r="Q573" s="221">
        <v>0</v>
      </c>
      <c r="R573" s="221">
        <f>Q573*H573</f>
        <v>0</v>
      </c>
      <c r="S573" s="221">
        <v>0</v>
      </c>
      <c r="T573" s="222">
        <f>S573*H573</f>
        <v>0</v>
      </c>
      <c r="U573" s="38"/>
      <c r="V573" s="38"/>
      <c r="W573" s="38"/>
      <c r="X573" s="38"/>
      <c r="Y573" s="38"/>
      <c r="Z573" s="38"/>
      <c r="AA573" s="38"/>
      <c r="AB573" s="38"/>
      <c r="AC573" s="38"/>
      <c r="AD573" s="38"/>
      <c r="AE573" s="38"/>
      <c r="AR573" s="223" t="s">
        <v>367</v>
      </c>
      <c r="AT573" s="223" t="s">
        <v>599</v>
      </c>
      <c r="AU573" s="223" t="s">
        <v>83</v>
      </c>
      <c r="AY573" s="17" t="s">
        <v>141</v>
      </c>
      <c r="BE573" s="224">
        <f>IF(N573="základní",J573,0)</f>
        <v>0</v>
      </c>
      <c r="BF573" s="224">
        <f>IF(N573="snížená",J573,0)</f>
        <v>0</v>
      </c>
      <c r="BG573" s="224">
        <f>IF(N573="zákl. přenesená",J573,0)</f>
        <v>0</v>
      </c>
      <c r="BH573" s="224">
        <f>IF(N573="sníž. přenesená",J573,0)</f>
        <v>0</v>
      </c>
      <c r="BI573" s="224">
        <f>IF(N573="nulová",J573,0)</f>
        <v>0</v>
      </c>
      <c r="BJ573" s="17" t="s">
        <v>83</v>
      </c>
      <c r="BK573" s="224">
        <f>ROUND(I573*H573,2)</f>
        <v>0</v>
      </c>
      <c r="BL573" s="17" t="s">
        <v>260</v>
      </c>
      <c r="BM573" s="223" t="s">
        <v>653</v>
      </c>
    </row>
    <row r="574" s="2" customFormat="1" ht="16.5" customHeight="1">
      <c r="A574" s="38"/>
      <c r="B574" s="39"/>
      <c r="C574" s="211" t="s">
        <v>654</v>
      </c>
      <c r="D574" s="211" t="s">
        <v>142</v>
      </c>
      <c r="E574" s="212" t="s">
        <v>655</v>
      </c>
      <c r="F574" s="213" t="s">
        <v>656</v>
      </c>
      <c r="G574" s="214" t="s">
        <v>145</v>
      </c>
      <c r="H574" s="215">
        <v>274.80500000000001</v>
      </c>
      <c r="I574" s="216"/>
      <c r="J574" s="217">
        <f>ROUND(I574*H574,2)</f>
        <v>0</v>
      </c>
      <c r="K574" s="218"/>
      <c r="L574" s="44"/>
      <c r="M574" s="219" t="s">
        <v>1</v>
      </c>
      <c r="N574" s="220" t="s">
        <v>40</v>
      </c>
      <c r="O574" s="91"/>
      <c r="P574" s="221">
        <f>O574*H574</f>
        <v>0</v>
      </c>
      <c r="Q574" s="221">
        <v>0</v>
      </c>
      <c r="R574" s="221">
        <f>Q574*H574</f>
        <v>0</v>
      </c>
      <c r="S574" s="221">
        <v>0</v>
      </c>
      <c r="T574" s="222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3" t="s">
        <v>260</v>
      </c>
      <c r="AT574" s="223" t="s">
        <v>142</v>
      </c>
      <c r="AU574" s="223" t="s">
        <v>83</v>
      </c>
      <c r="AY574" s="17" t="s">
        <v>141</v>
      </c>
      <c r="BE574" s="224">
        <f>IF(N574="základní",J574,0)</f>
        <v>0</v>
      </c>
      <c r="BF574" s="224">
        <f>IF(N574="snížená",J574,0)</f>
        <v>0</v>
      </c>
      <c r="BG574" s="224">
        <f>IF(N574="zákl. přenesená",J574,0)</f>
        <v>0</v>
      </c>
      <c r="BH574" s="224">
        <f>IF(N574="sníž. přenesená",J574,0)</f>
        <v>0</v>
      </c>
      <c r="BI574" s="224">
        <f>IF(N574="nulová",J574,0)</f>
        <v>0</v>
      </c>
      <c r="BJ574" s="17" t="s">
        <v>83</v>
      </c>
      <c r="BK574" s="224">
        <f>ROUND(I574*H574,2)</f>
        <v>0</v>
      </c>
      <c r="BL574" s="17" t="s">
        <v>260</v>
      </c>
      <c r="BM574" s="223" t="s">
        <v>657</v>
      </c>
    </row>
    <row r="575" s="12" customFormat="1">
      <c r="A575" s="12"/>
      <c r="B575" s="225"/>
      <c r="C575" s="226"/>
      <c r="D575" s="227" t="s">
        <v>148</v>
      </c>
      <c r="E575" s="228" t="s">
        <v>1</v>
      </c>
      <c r="F575" s="229" t="s">
        <v>658</v>
      </c>
      <c r="G575" s="226"/>
      <c r="H575" s="230">
        <v>117.13</v>
      </c>
      <c r="I575" s="231"/>
      <c r="J575" s="226"/>
      <c r="K575" s="226"/>
      <c r="L575" s="232"/>
      <c r="M575" s="233"/>
      <c r="N575" s="234"/>
      <c r="O575" s="234"/>
      <c r="P575" s="234"/>
      <c r="Q575" s="234"/>
      <c r="R575" s="234"/>
      <c r="S575" s="234"/>
      <c r="T575" s="235"/>
      <c r="U575" s="12"/>
      <c r="V575" s="12"/>
      <c r="W575" s="12"/>
      <c r="X575" s="12"/>
      <c r="Y575" s="12"/>
      <c r="Z575" s="12"/>
      <c r="AA575" s="12"/>
      <c r="AB575" s="12"/>
      <c r="AC575" s="12"/>
      <c r="AD575" s="12"/>
      <c r="AE575" s="12"/>
      <c r="AT575" s="236" t="s">
        <v>148</v>
      </c>
      <c r="AU575" s="236" t="s">
        <v>83</v>
      </c>
      <c r="AV575" s="12" t="s">
        <v>85</v>
      </c>
      <c r="AW575" s="12" t="s">
        <v>32</v>
      </c>
      <c r="AX575" s="12" t="s">
        <v>75</v>
      </c>
      <c r="AY575" s="236" t="s">
        <v>141</v>
      </c>
    </row>
    <row r="576" s="12" customFormat="1">
      <c r="A576" s="12"/>
      <c r="B576" s="225"/>
      <c r="C576" s="226"/>
      <c r="D576" s="227" t="s">
        <v>148</v>
      </c>
      <c r="E576" s="228" t="s">
        <v>1</v>
      </c>
      <c r="F576" s="229" t="s">
        <v>659</v>
      </c>
      <c r="G576" s="226"/>
      <c r="H576" s="230">
        <v>157.67500000000001</v>
      </c>
      <c r="I576" s="231"/>
      <c r="J576" s="226"/>
      <c r="K576" s="226"/>
      <c r="L576" s="232"/>
      <c r="M576" s="233"/>
      <c r="N576" s="234"/>
      <c r="O576" s="234"/>
      <c r="P576" s="234"/>
      <c r="Q576" s="234"/>
      <c r="R576" s="234"/>
      <c r="S576" s="234"/>
      <c r="T576" s="235"/>
      <c r="U576" s="12"/>
      <c r="V576" s="12"/>
      <c r="W576" s="12"/>
      <c r="X576" s="12"/>
      <c r="Y576" s="12"/>
      <c r="Z576" s="12"/>
      <c r="AA576" s="12"/>
      <c r="AB576" s="12"/>
      <c r="AC576" s="12"/>
      <c r="AD576" s="12"/>
      <c r="AE576" s="12"/>
      <c r="AT576" s="236" t="s">
        <v>148</v>
      </c>
      <c r="AU576" s="236" t="s">
        <v>83</v>
      </c>
      <c r="AV576" s="12" t="s">
        <v>85</v>
      </c>
      <c r="AW576" s="12" t="s">
        <v>32</v>
      </c>
      <c r="AX576" s="12" t="s">
        <v>75</v>
      </c>
      <c r="AY576" s="236" t="s">
        <v>141</v>
      </c>
    </row>
    <row r="577" s="13" customFormat="1">
      <c r="A577" s="13"/>
      <c r="B577" s="237"/>
      <c r="C577" s="238"/>
      <c r="D577" s="227" t="s">
        <v>148</v>
      </c>
      <c r="E577" s="239" t="s">
        <v>1</v>
      </c>
      <c r="F577" s="240" t="s">
        <v>150</v>
      </c>
      <c r="G577" s="238"/>
      <c r="H577" s="241">
        <v>274.80500000000001</v>
      </c>
      <c r="I577" s="242"/>
      <c r="J577" s="238"/>
      <c r="K577" s="238"/>
      <c r="L577" s="243"/>
      <c r="M577" s="244"/>
      <c r="N577" s="245"/>
      <c r="O577" s="245"/>
      <c r="P577" s="245"/>
      <c r="Q577" s="245"/>
      <c r="R577" s="245"/>
      <c r="S577" s="245"/>
      <c r="T577" s="246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47" t="s">
        <v>148</v>
      </c>
      <c r="AU577" s="247" t="s">
        <v>83</v>
      </c>
      <c r="AV577" s="13" t="s">
        <v>146</v>
      </c>
      <c r="AW577" s="13" t="s">
        <v>32</v>
      </c>
      <c r="AX577" s="13" t="s">
        <v>83</v>
      </c>
      <c r="AY577" s="247" t="s">
        <v>141</v>
      </c>
    </row>
    <row r="578" s="2" customFormat="1" ht="16.5" customHeight="1">
      <c r="A578" s="38"/>
      <c r="B578" s="39"/>
      <c r="C578" s="211" t="s">
        <v>660</v>
      </c>
      <c r="D578" s="211" t="s">
        <v>142</v>
      </c>
      <c r="E578" s="212" t="s">
        <v>661</v>
      </c>
      <c r="F578" s="213" t="s">
        <v>662</v>
      </c>
      <c r="G578" s="214" t="s">
        <v>153</v>
      </c>
      <c r="H578" s="215">
        <v>7</v>
      </c>
      <c r="I578" s="216"/>
      <c r="J578" s="217">
        <f>ROUND(I578*H578,2)</f>
        <v>0</v>
      </c>
      <c r="K578" s="218"/>
      <c r="L578" s="44"/>
      <c r="M578" s="219" t="s">
        <v>1</v>
      </c>
      <c r="N578" s="220" t="s">
        <v>40</v>
      </c>
      <c r="O578" s="91"/>
      <c r="P578" s="221">
        <f>O578*H578</f>
        <v>0</v>
      </c>
      <c r="Q578" s="221">
        <v>0</v>
      </c>
      <c r="R578" s="221">
        <f>Q578*H578</f>
        <v>0</v>
      </c>
      <c r="S578" s="221">
        <v>0</v>
      </c>
      <c r="T578" s="222">
        <f>S578*H578</f>
        <v>0</v>
      </c>
      <c r="U578" s="38"/>
      <c r="V578" s="38"/>
      <c r="W578" s="38"/>
      <c r="X578" s="38"/>
      <c r="Y578" s="38"/>
      <c r="Z578" s="38"/>
      <c r="AA578" s="38"/>
      <c r="AB578" s="38"/>
      <c r="AC578" s="38"/>
      <c r="AD578" s="38"/>
      <c r="AE578" s="38"/>
      <c r="AR578" s="223" t="s">
        <v>260</v>
      </c>
      <c r="AT578" s="223" t="s">
        <v>142</v>
      </c>
      <c r="AU578" s="223" t="s">
        <v>83</v>
      </c>
      <c r="AY578" s="17" t="s">
        <v>141</v>
      </c>
      <c r="BE578" s="224">
        <f>IF(N578="základní",J578,0)</f>
        <v>0</v>
      </c>
      <c r="BF578" s="224">
        <f>IF(N578="snížená",J578,0)</f>
        <v>0</v>
      </c>
      <c r="BG578" s="224">
        <f>IF(N578="zákl. přenesená",J578,0)</f>
        <v>0</v>
      </c>
      <c r="BH578" s="224">
        <f>IF(N578="sníž. přenesená",J578,0)</f>
        <v>0</v>
      </c>
      <c r="BI578" s="224">
        <f>IF(N578="nulová",J578,0)</f>
        <v>0</v>
      </c>
      <c r="BJ578" s="17" t="s">
        <v>83</v>
      </c>
      <c r="BK578" s="224">
        <f>ROUND(I578*H578,2)</f>
        <v>0</v>
      </c>
      <c r="BL578" s="17" t="s">
        <v>260</v>
      </c>
      <c r="BM578" s="223" t="s">
        <v>663</v>
      </c>
    </row>
    <row r="579" s="12" customFormat="1">
      <c r="A579" s="12"/>
      <c r="B579" s="225"/>
      <c r="C579" s="226"/>
      <c r="D579" s="227" t="s">
        <v>148</v>
      </c>
      <c r="E579" s="228" t="s">
        <v>1</v>
      </c>
      <c r="F579" s="229" t="s">
        <v>155</v>
      </c>
      <c r="G579" s="226"/>
      <c r="H579" s="230">
        <v>3</v>
      </c>
      <c r="I579" s="231"/>
      <c r="J579" s="226"/>
      <c r="K579" s="226"/>
      <c r="L579" s="232"/>
      <c r="M579" s="233"/>
      <c r="N579" s="234"/>
      <c r="O579" s="234"/>
      <c r="P579" s="234"/>
      <c r="Q579" s="234"/>
      <c r="R579" s="234"/>
      <c r="S579" s="234"/>
      <c r="T579" s="235"/>
      <c r="U579" s="12"/>
      <c r="V579" s="12"/>
      <c r="W579" s="12"/>
      <c r="X579" s="12"/>
      <c r="Y579" s="12"/>
      <c r="Z579" s="12"/>
      <c r="AA579" s="12"/>
      <c r="AB579" s="12"/>
      <c r="AC579" s="12"/>
      <c r="AD579" s="12"/>
      <c r="AE579" s="12"/>
      <c r="AT579" s="236" t="s">
        <v>148</v>
      </c>
      <c r="AU579" s="236" t="s">
        <v>83</v>
      </c>
      <c r="AV579" s="12" t="s">
        <v>85</v>
      </c>
      <c r="AW579" s="12" t="s">
        <v>32</v>
      </c>
      <c r="AX579" s="12" t="s">
        <v>75</v>
      </c>
      <c r="AY579" s="236" t="s">
        <v>141</v>
      </c>
    </row>
    <row r="580" s="12" customFormat="1">
      <c r="A580" s="12"/>
      <c r="B580" s="225"/>
      <c r="C580" s="226"/>
      <c r="D580" s="227" t="s">
        <v>148</v>
      </c>
      <c r="E580" s="228" t="s">
        <v>1</v>
      </c>
      <c r="F580" s="229" t="s">
        <v>85</v>
      </c>
      <c r="G580" s="226"/>
      <c r="H580" s="230">
        <v>2</v>
      </c>
      <c r="I580" s="231"/>
      <c r="J580" s="226"/>
      <c r="K580" s="226"/>
      <c r="L580" s="232"/>
      <c r="M580" s="233"/>
      <c r="N580" s="234"/>
      <c r="O580" s="234"/>
      <c r="P580" s="234"/>
      <c r="Q580" s="234"/>
      <c r="R580" s="234"/>
      <c r="S580" s="234"/>
      <c r="T580" s="235"/>
      <c r="U580" s="12"/>
      <c r="V580" s="12"/>
      <c r="W580" s="12"/>
      <c r="X580" s="12"/>
      <c r="Y580" s="12"/>
      <c r="Z580" s="12"/>
      <c r="AA580" s="12"/>
      <c r="AB580" s="12"/>
      <c r="AC580" s="12"/>
      <c r="AD580" s="12"/>
      <c r="AE580" s="12"/>
      <c r="AT580" s="236" t="s">
        <v>148</v>
      </c>
      <c r="AU580" s="236" t="s">
        <v>83</v>
      </c>
      <c r="AV580" s="12" t="s">
        <v>85</v>
      </c>
      <c r="AW580" s="12" t="s">
        <v>32</v>
      </c>
      <c r="AX580" s="12" t="s">
        <v>75</v>
      </c>
      <c r="AY580" s="236" t="s">
        <v>141</v>
      </c>
    </row>
    <row r="581" s="12" customFormat="1">
      <c r="A581" s="12"/>
      <c r="B581" s="225"/>
      <c r="C581" s="226"/>
      <c r="D581" s="227" t="s">
        <v>148</v>
      </c>
      <c r="E581" s="228" t="s">
        <v>1</v>
      </c>
      <c r="F581" s="229" t="s">
        <v>85</v>
      </c>
      <c r="G581" s="226"/>
      <c r="H581" s="230">
        <v>2</v>
      </c>
      <c r="I581" s="231"/>
      <c r="J581" s="226"/>
      <c r="K581" s="226"/>
      <c r="L581" s="232"/>
      <c r="M581" s="233"/>
      <c r="N581" s="234"/>
      <c r="O581" s="234"/>
      <c r="P581" s="234"/>
      <c r="Q581" s="234"/>
      <c r="R581" s="234"/>
      <c r="S581" s="234"/>
      <c r="T581" s="235"/>
      <c r="U581" s="12"/>
      <c r="V581" s="12"/>
      <c r="W581" s="12"/>
      <c r="X581" s="12"/>
      <c r="Y581" s="12"/>
      <c r="Z581" s="12"/>
      <c r="AA581" s="12"/>
      <c r="AB581" s="12"/>
      <c r="AC581" s="12"/>
      <c r="AD581" s="12"/>
      <c r="AE581" s="12"/>
      <c r="AT581" s="236" t="s">
        <v>148</v>
      </c>
      <c r="AU581" s="236" t="s">
        <v>83</v>
      </c>
      <c r="AV581" s="12" t="s">
        <v>85</v>
      </c>
      <c r="AW581" s="12" t="s">
        <v>32</v>
      </c>
      <c r="AX581" s="12" t="s">
        <v>75</v>
      </c>
      <c r="AY581" s="236" t="s">
        <v>141</v>
      </c>
    </row>
    <row r="582" s="13" customFormat="1">
      <c r="A582" s="13"/>
      <c r="B582" s="237"/>
      <c r="C582" s="238"/>
      <c r="D582" s="227" t="s">
        <v>148</v>
      </c>
      <c r="E582" s="239" t="s">
        <v>1</v>
      </c>
      <c r="F582" s="240" t="s">
        <v>150</v>
      </c>
      <c r="G582" s="238"/>
      <c r="H582" s="241">
        <v>7</v>
      </c>
      <c r="I582" s="242"/>
      <c r="J582" s="238"/>
      <c r="K582" s="238"/>
      <c r="L582" s="243"/>
      <c r="M582" s="244"/>
      <c r="N582" s="245"/>
      <c r="O582" s="245"/>
      <c r="P582" s="245"/>
      <c r="Q582" s="245"/>
      <c r="R582" s="245"/>
      <c r="S582" s="245"/>
      <c r="T582" s="246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47" t="s">
        <v>148</v>
      </c>
      <c r="AU582" s="247" t="s">
        <v>83</v>
      </c>
      <c r="AV582" s="13" t="s">
        <v>146</v>
      </c>
      <c r="AW582" s="13" t="s">
        <v>32</v>
      </c>
      <c r="AX582" s="13" t="s">
        <v>83</v>
      </c>
      <c r="AY582" s="247" t="s">
        <v>141</v>
      </c>
    </row>
    <row r="583" s="2" customFormat="1" ht="21.75" customHeight="1">
      <c r="A583" s="38"/>
      <c r="B583" s="39"/>
      <c r="C583" s="211" t="s">
        <v>664</v>
      </c>
      <c r="D583" s="211" t="s">
        <v>142</v>
      </c>
      <c r="E583" s="212" t="s">
        <v>665</v>
      </c>
      <c r="F583" s="213" t="s">
        <v>666</v>
      </c>
      <c r="G583" s="214" t="s">
        <v>269</v>
      </c>
      <c r="H583" s="215">
        <v>0.0070000000000000001</v>
      </c>
      <c r="I583" s="216"/>
      <c r="J583" s="217">
        <f>ROUND(I583*H583,2)</f>
        <v>0</v>
      </c>
      <c r="K583" s="218"/>
      <c r="L583" s="44"/>
      <c r="M583" s="219" t="s">
        <v>1</v>
      </c>
      <c r="N583" s="220" t="s">
        <v>40</v>
      </c>
      <c r="O583" s="91"/>
      <c r="P583" s="221">
        <f>O583*H583</f>
        <v>0</v>
      </c>
      <c r="Q583" s="221">
        <v>0</v>
      </c>
      <c r="R583" s="221">
        <f>Q583*H583</f>
        <v>0</v>
      </c>
      <c r="S583" s="221">
        <v>0</v>
      </c>
      <c r="T583" s="222">
        <f>S583*H583</f>
        <v>0</v>
      </c>
      <c r="U583" s="38"/>
      <c r="V583" s="38"/>
      <c r="W583" s="38"/>
      <c r="X583" s="38"/>
      <c r="Y583" s="38"/>
      <c r="Z583" s="38"/>
      <c r="AA583" s="38"/>
      <c r="AB583" s="38"/>
      <c r="AC583" s="38"/>
      <c r="AD583" s="38"/>
      <c r="AE583" s="38"/>
      <c r="AR583" s="223" t="s">
        <v>260</v>
      </c>
      <c r="AT583" s="223" t="s">
        <v>142</v>
      </c>
      <c r="AU583" s="223" t="s">
        <v>83</v>
      </c>
      <c r="AY583" s="17" t="s">
        <v>141</v>
      </c>
      <c r="BE583" s="224">
        <f>IF(N583="základní",J583,0)</f>
        <v>0</v>
      </c>
      <c r="BF583" s="224">
        <f>IF(N583="snížená",J583,0)</f>
        <v>0</v>
      </c>
      <c r="BG583" s="224">
        <f>IF(N583="zákl. přenesená",J583,0)</f>
        <v>0</v>
      </c>
      <c r="BH583" s="224">
        <f>IF(N583="sníž. přenesená",J583,0)</f>
        <v>0</v>
      </c>
      <c r="BI583" s="224">
        <f>IF(N583="nulová",J583,0)</f>
        <v>0</v>
      </c>
      <c r="BJ583" s="17" t="s">
        <v>83</v>
      </c>
      <c r="BK583" s="224">
        <f>ROUND(I583*H583,2)</f>
        <v>0</v>
      </c>
      <c r="BL583" s="17" t="s">
        <v>260</v>
      </c>
      <c r="BM583" s="223" t="s">
        <v>667</v>
      </c>
    </row>
    <row r="584" s="11" customFormat="1" ht="25.92" customHeight="1">
      <c r="A584" s="11"/>
      <c r="B584" s="197"/>
      <c r="C584" s="198"/>
      <c r="D584" s="199" t="s">
        <v>74</v>
      </c>
      <c r="E584" s="200" t="s">
        <v>668</v>
      </c>
      <c r="F584" s="200" t="s">
        <v>669</v>
      </c>
      <c r="G584" s="198"/>
      <c r="H584" s="198"/>
      <c r="I584" s="201"/>
      <c r="J584" s="202">
        <f>BK584</f>
        <v>0</v>
      </c>
      <c r="K584" s="198"/>
      <c r="L584" s="203"/>
      <c r="M584" s="204"/>
      <c r="N584" s="205"/>
      <c r="O584" s="205"/>
      <c r="P584" s="206">
        <f>SUM(P585:P665)</f>
        <v>0</v>
      </c>
      <c r="Q584" s="205"/>
      <c r="R584" s="206">
        <f>SUM(R585:R665)</f>
        <v>0</v>
      </c>
      <c r="S584" s="205"/>
      <c r="T584" s="207">
        <f>SUM(T585:T665)</f>
        <v>0</v>
      </c>
      <c r="U584" s="11"/>
      <c r="V584" s="11"/>
      <c r="W584" s="11"/>
      <c r="X584" s="11"/>
      <c r="Y584" s="11"/>
      <c r="Z584" s="11"/>
      <c r="AA584" s="11"/>
      <c r="AB584" s="11"/>
      <c r="AC584" s="11"/>
      <c r="AD584" s="11"/>
      <c r="AE584" s="11"/>
      <c r="AR584" s="208" t="s">
        <v>85</v>
      </c>
      <c r="AT584" s="209" t="s">
        <v>74</v>
      </c>
      <c r="AU584" s="209" t="s">
        <v>75</v>
      </c>
      <c r="AY584" s="208" t="s">
        <v>141</v>
      </c>
      <c r="BK584" s="210">
        <f>SUM(BK585:BK665)</f>
        <v>0</v>
      </c>
    </row>
    <row r="585" s="2" customFormat="1" ht="16.5" customHeight="1">
      <c r="A585" s="38"/>
      <c r="B585" s="39"/>
      <c r="C585" s="211" t="s">
        <v>670</v>
      </c>
      <c r="D585" s="211" t="s">
        <v>142</v>
      </c>
      <c r="E585" s="212" t="s">
        <v>671</v>
      </c>
      <c r="F585" s="213" t="s">
        <v>672</v>
      </c>
      <c r="G585" s="214" t="s">
        <v>153</v>
      </c>
      <c r="H585" s="215">
        <v>12</v>
      </c>
      <c r="I585" s="216"/>
      <c r="J585" s="217">
        <f>ROUND(I585*H585,2)</f>
        <v>0</v>
      </c>
      <c r="K585" s="218"/>
      <c r="L585" s="44"/>
      <c r="M585" s="219" t="s">
        <v>1</v>
      </c>
      <c r="N585" s="220" t="s">
        <v>40</v>
      </c>
      <c r="O585" s="91"/>
      <c r="P585" s="221">
        <f>O585*H585</f>
        <v>0</v>
      </c>
      <c r="Q585" s="221">
        <v>0</v>
      </c>
      <c r="R585" s="221">
        <f>Q585*H585</f>
        <v>0</v>
      </c>
      <c r="S585" s="221">
        <v>0</v>
      </c>
      <c r="T585" s="222">
        <f>S585*H585</f>
        <v>0</v>
      </c>
      <c r="U585" s="38"/>
      <c r="V585" s="38"/>
      <c r="W585" s="38"/>
      <c r="X585" s="38"/>
      <c r="Y585" s="38"/>
      <c r="Z585" s="38"/>
      <c r="AA585" s="38"/>
      <c r="AB585" s="38"/>
      <c r="AC585" s="38"/>
      <c r="AD585" s="38"/>
      <c r="AE585" s="38"/>
      <c r="AR585" s="223" t="s">
        <v>260</v>
      </c>
      <c r="AT585" s="223" t="s">
        <v>142</v>
      </c>
      <c r="AU585" s="223" t="s">
        <v>83</v>
      </c>
      <c r="AY585" s="17" t="s">
        <v>141</v>
      </c>
      <c r="BE585" s="224">
        <f>IF(N585="základní",J585,0)</f>
        <v>0</v>
      </c>
      <c r="BF585" s="224">
        <f>IF(N585="snížená",J585,0)</f>
        <v>0</v>
      </c>
      <c r="BG585" s="224">
        <f>IF(N585="zákl. přenesená",J585,0)</f>
        <v>0</v>
      </c>
      <c r="BH585" s="224">
        <f>IF(N585="sníž. přenesená",J585,0)</f>
        <v>0</v>
      </c>
      <c r="BI585" s="224">
        <f>IF(N585="nulová",J585,0)</f>
        <v>0</v>
      </c>
      <c r="BJ585" s="17" t="s">
        <v>83</v>
      </c>
      <c r="BK585" s="224">
        <f>ROUND(I585*H585,2)</f>
        <v>0</v>
      </c>
      <c r="BL585" s="17" t="s">
        <v>260</v>
      </c>
      <c r="BM585" s="223" t="s">
        <v>673</v>
      </c>
    </row>
    <row r="586" s="12" customFormat="1">
      <c r="A586" s="12"/>
      <c r="B586" s="225"/>
      <c r="C586" s="226"/>
      <c r="D586" s="227" t="s">
        <v>148</v>
      </c>
      <c r="E586" s="228" t="s">
        <v>1</v>
      </c>
      <c r="F586" s="229" t="s">
        <v>85</v>
      </c>
      <c r="G586" s="226"/>
      <c r="H586" s="230">
        <v>2</v>
      </c>
      <c r="I586" s="231"/>
      <c r="J586" s="226"/>
      <c r="K586" s="226"/>
      <c r="L586" s="232"/>
      <c r="M586" s="233"/>
      <c r="N586" s="234"/>
      <c r="O586" s="234"/>
      <c r="P586" s="234"/>
      <c r="Q586" s="234"/>
      <c r="R586" s="234"/>
      <c r="S586" s="234"/>
      <c r="T586" s="235"/>
      <c r="U586" s="12"/>
      <c r="V586" s="12"/>
      <c r="W586" s="12"/>
      <c r="X586" s="12"/>
      <c r="Y586" s="12"/>
      <c r="Z586" s="12"/>
      <c r="AA586" s="12"/>
      <c r="AB586" s="12"/>
      <c r="AC586" s="12"/>
      <c r="AD586" s="12"/>
      <c r="AE586" s="12"/>
      <c r="AT586" s="236" t="s">
        <v>148</v>
      </c>
      <c r="AU586" s="236" t="s">
        <v>83</v>
      </c>
      <c r="AV586" s="12" t="s">
        <v>85</v>
      </c>
      <c r="AW586" s="12" t="s">
        <v>32</v>
      </c>
      <c r="AX586" s="12" t="s">
        <v>75</v>
      </c>
      <c r="AY586" s="236" t="s">
        <v>141</v>
      </c>
    </row>
    <row r="587" s="12" customFormat="1">
      <c r="A587" s="12"/>
      <c r="B587" s="225"/>
      <c r="C587" s="226"/>
      <c r="D587" s="227" t="s">
        <v>148</v>
      </c>
      <c r="E587" s="228" t="s">
        <v>1</v>
      </c>
      <c r="F587" s="229" t="s">
        <v>146</v>
      </c>
      <c r="G587" s="226"/>
      <c r="H587" s="230">
        <v>4</v>
      </c>
      <c r="I587" s="231"/>
      <c r="J587" s="226"/>
      <c r="K587" s="226"/>
      <c r="L587" s="232"/>
      <c r="M587" s="233"/>
      <c r="N587" s="234"/>
      <c r="O587" s="234"/>
      <c r="P587" s="234"/>
      <c r="Q587" s="234"/>
      <c r="R587" s="234"/>
      <c r="S587" s="234"/>
      <c r="T587" s="235"/>
      <c r="U587" s="12"/>
      <c r="V587" s="12"/>
      <c r="W587" s="12"/>
      <c r="X587" s="12"/>
      <c r="Y587" s="12"/>
      <c r="Z587" s="12"/>
      <c r="AA587" s="12"/>
      <c r="AB587" s="12"/>
      <c r="AC587" s="12"/>
      <c r="AD587" s="12"/>
      <c r="AE587" s="12"/>
      <c r="AT587" s="236" t="s">
        <v>148</v>
      </c>
      <c r="AU587" s="236" t="s">
        <v>83</v>
      </c>
      <c r="AV587" s="12" t="s">
        <v>85</v>
      </c>
      <c r="AW587" s="12" t="s">
        <v>32</v>
      </c>
      <c r="AX587" s="12" t="s">
        <v>75</v>
      </c>
      <c r="AY587" s="236" t="s">
        <v>141</v>
      </c>
    </row>
    <row r="588" s="12" customFormat="1">
      <c r="A588" s="12"/>
      <c r="B588" s="225"/>
      <c r="C588" s="226"/>
      <c r="D588" s="227" t="s">
        <v>148</v>
      </c>
      <c r="E588" s="228" t="s">
        <v>1</v>
      </c>
      <c r="F588" s="229" t="s">
        <v>155</v>
      </c>
      <c r="G588" s="226"/>
      <c r="H588" s="230">
        <v>3</v>
      </c>
      <c r="I588" s="231"/>
      <c r="J588" s="226"/>
      <c r="K588" s="226"/>
      <c r="L588" s="232"/>
      <c r="M588" s="233"/>
      <c r="N588" s="234"/>
      <c r="O588" s="234"/>
      <c r="P588" s="234"/>
      <c r="Q588" s="234"/>
      <c r="R588" s="234"/>
      <c r="S588" s="234"/>
      <c r="T588" s="235"/>
      <c r="U588" s="12"/>
      <c r="V588" s="12"/>
      <c r="W588" s="12"/>
      <c r="X588" s="12"/>
      <c r="Y588" s="12"/>
      <c r="Z588" s="12"/>
      <c r="AA588" s="12"/>
      <c r="AB588" s="12"/>
      <c r="AC588" s="12"/>
      <c r="AD588" s="12"/>
      <c r="AE588" s="12"/>
      <c r="AT588" s="236" t="s">
        <v>148</v>
      </c>
      <c r="AU588" s="236" t="s">
        <v>83</v>
      </c>
      <c r="AV588" s="12" t="s">
        <v>85</v>
      </c>
      <c r="AW588" s="12" t="s">
        <v>32</v>
      </c>
      <c r="AX588" s="12" t="s">
        <v>75</v>
      </c>
      <c r="AY588" s="236" t="s">
        <v>141</v>
      </c>
    </row>
    <row r="589" s="12" customFormat="1">
      <c r="A589" s="12"/>
      <c r="B589" s="225"/>
      <c r="C589" s="226"/>
      <c r="D589" s="227" t="s">
        <v>148</v>
      </c>
      <c r="E589" s="228" t="s">
        <v>1</v>
      </c>
      <c r="F589" s="229" t="s">
        <v>155</v>
      </c>
      <c r="G589" s="226"/>
      <c r="H589" s="230">
        <v>3</v>
      </c>
      <c r="I589" s="231"/>
      <c r="J589" s="226"/>
      <c r="K589" s="226"/>
      <c r="L589" s="232"/>
      <c r="M589" s="233"/>
      <c r="N589" s="234"/>
      <c r="O589" s="234"/>
      <c r="P589" s="234"/>
      <c r="Q589" s="234"/>
      <c r="R589" s="234"/>
      <c r="S589" s="234"/>
      <c r="T589" s="235"/>
      <c r="U589" s="12"/>
      <c r="V589" s="12"/>
      <c r="W589" s="12"/>
      <c r="X589" s="12"/>
      <c r="Y589" s="12"/>
      <c r="Z589" s="12"/>
      <c r="AA589" s="12"/>
      <c r="AB589" s="12"/>
      <c r="AC589" s="12"/>
      <c r="AD589" s="12"/>
      <c r="AE589" s="12"/>
      <c r="AT589" s="236" t="s">
        <v>148</v>
      </c>
      <c r="AU589" s="236" t="s">
        <v>83</v>
      </c>
      <c r="AV589" s="12" t="s">
        <v>85</v>
      </c>
      <c r="AW589" s="12" t="s">
        <v>32</v>
      </c>
      <c r="AX589" s="12" t="s">
        <v>75</v>
      </c>
      <c r="AY589" s="236" t="s">
        <v>141</v>
      </c>
    </row>
    <row r="590" s="13" customFormat="1">
      <c r="A590" s="13"/>
      <c r="B590" s="237"/>
      <c r="C590" s="238"/>
      <c r="D590" s="227" t="s">
        <v>148</v>
      </c>
      <c r="E590" s="239" t="s">
        <v>1</v>
      </c>
      <c r="F590" s="240" t="s">
        <v>150</v>
      </c>
      <c r="G590" s="238"/>
      <c r="H590" s="241">
        <v>12</v>
      </c>
      <c r="I590" s="242"/>
      <c r="J590" s="238"/>
      <c r="K590" s="238"/>
      <c r="L590" s="243"/>
      <c r="M590" s="244"/>
      <c r="N590" s="245"/>
      <c r="O590" s="245"/>
      <c r="P590" s="245"/>
      <c r="Q590" s="245"/>
      <c r="R590" s="245"/>
      <c r="S590" s="245"/>
      <c r="T590" s="246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47" t="s">
        <v>148</v>
      </c>
      <c r="AU590" s="247" t="s">
        <v>83</v>
      </c>
      <c r="AV590" s="13" t="s">
        <v>146</v>
      </c>
      <c r="AW590" s="13" t="s">
        <v>32</v>
      </c>
      <c r="AX590" s="13" t="s">
        <v>83</v>
      </c>
      <c r="AY590" s="247" t="s">
        <v>141</v>
      </c>
    </row>
    <row r="591" s="2" customFormat="1" ht="16.5" customHeight="1">
      <c r="A591" s="38"/>
      <c r="B591" s="39"/>
      <c r="C591" s="211" t="s">
        <v>674</v>
      </c>
      <c r="D591" s="211" t="s">
        <v>142</v>
      </c>
      <c r="E591" s="212" t="s">
        <v>675</v>
      </c>
      <c r="F591" s="213" t="s">
        <v>676</v>
      </c>
      <c r="G591" s="214" t="s">
        <v>145</v>
      </c>
      <c r="H591" s="215">
        <v>181.59999999999999</v>
      </c>
      <c r="I591" s="216"/>
      <c r="J591" s="217">
        <f>ROUND(I591*H591,2)</f>
        <v>0</v>
      </c>
      <c r="K591" s="218"/>
      <c r="L591" s="44"/>
      <c r="M591" s="219" t="s">
        <v>1</v>
      </c>
      <c r="N591" s="220" t="s">
        <v>40</v>
      </c>
      <c r="O591" s="91"/>
      <c r="P591" s="221">
        <f>O591*H591</f>
        <v>0</v>
      </c>
      <c r="Q591" s="221">
        <v>0</v>
      </c>
      <c r="R591" s="221">
        <f>Q591*H591</f>
        <v>0</v>
      </c>
      <c r="S591" s="221">
        <v>0</v>
      </c>
      <c r="T591" s="222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3" t="s">
        <v>260</v>
      </c>
      <c r="AT591" s="223" t="s">
        <v>142</v>
      </c>
      <c r="AU591" s="223" t="s">
        <v>83</v>
      </c>
      <c r="AY591" s="17" t="s">
        <v>141</v>
      </c>
      <c r="BE591" s="224">
        <f>IF(N591="základní",J591,0)</f>
        <v>0</v>
      </c>
      <c r="BF591" s="224">
        <f>IF(N591="snížená",J591,0)</f>
        <v>0</v>
      </c>
      <c r="BG591" s="224">
        <f>IF(N591="zákl. přenesená",J591,0)</f>
        <v>0</v>
      </c>
      <c r="BH591" s="224">
        <f>IF(N591="sníž. přenesená",J591,0)</f>
        <v>0</v>
      </c>
      <c r="BI591" s="224">
        <f>IF(N591="nulová",J591,0)</f>
        <v>0</v>
      </c>
      <c r="BJ591" s="17" t="s">
        <v>83</v>
      </c>
      <c r="BK591" s="224">
        <f>ROUND(I591*H591,2)</f>
        <v>0</v>
      </c>
      <c r="BL591" s="17" t="s">
        <v>260</v>
      </c>
      <c r="BM591" s="223" t="s">
        <v>677</v>
      </c>
    </row>
    <row r="592" s="12" customFormat="1">
      <c r="A592" s="12"/>
      <c r="B592" s="225"/>
      <c r="C592" s="226"/>
      <c r="D592" s="227" t="s">
        <v>148</v>
      </c>
      <c r="E592" s="228" t="s">
        <v>1</v>
      </c>
      <c r="F592" s="229" t="s">
        <v>678</v>
      </c>
      <c r="G592" s="226"/>
      <c r="H592" s="230">
        <v>40</v>
      </c>
      <c r="I592" s="231"/>
      <c r="J592" s="226"/>
      <c r="K592" s="226"/>
      <c r="L592" s="232"/>
      <c r="M592" s="233"/>
      <c r="N592" s="234"/>
      <c r="O592" s="234"/>
      <c r="P592" s="234"/>
      <c r="Q592" s="234"/>
      <c r="R592" s="234"/>
      <c r="S592" s="234"/>
      <c r="T592" s="235"/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T592" s="236" t="s">
        <v>148</v>
      </c>
      <c r="AU592" s="236" t="s">
        <v>83</v>
      </c>
      <c r="AV592" s="12" t="s">
        <v>85</v>
      </c>
      <c r="AW592" s="12" t="s">
        <v>32</v>
      </c>
      <c r="AX592" s="12" t="s">
        <v>75</v>
      </c>
      <c r="AY592" s="236" t="s">
        <v>141</v>
      </c>
    </row>
    <row r="593" s="12" customFormat="1">
      <c r="A593" s="12"/>
      <c r="B593" s="225"/>
      <c r="C593" s="226"/>
      <c r="D593" s="227" t="s">
        <v>148</v>
      </c>
      <c r="E593" s="228" t="s">
        <v>1</v>
      </c>
      <c r="F593" s="229" t="s">
        <v>679</v>
      </c>
      <c r="G593" s="226"/>
      <c r="H593" s="230">
        <v>61.359999999999999</v>
      </c>
      <c r="I593" s="231"/>
      <c r="J593" s="226"/>
      <c r="K593" s="226"/>
      <c r="L593" s="232"/>
      <c r="M593" s="233"/>
      <c r="N593" s="234"/>
      <c r="O593" s="234"/>
      <c r="P593" s="234"/>
      <c r="Q593" s="234"/>
      <c r="R593" s="234"/>
      <c r="S593" s="234"/>
      <c r="T593" s="235"/>
      <c r="U593" s="12"/>
      <c r="V593" s="12"/>
      <c r="W593" s="12"/>
      <c r="X593" s="12"/>
      <c r="Y593" s="12"/>
      <c r="Z593" s="12"/>
      <c r="AA593" s="12"/>
      <c r="AB593" s="12"/>
      <c r="AC593" s="12"/>
      <c r="AD593" s="12"/>
      <c r="AE593" s="12"/>
      <c r="AT593" s="236" t="s">
        <v>148</v>
      </c>
      <c r="AU593" s="236" t="s">
        <v>83</v>
      </c>
      <c r="AV593" s="12" t="s">
        <v>85</v>
      </c>
      <c r="AW593" s="12" t="s">
        <v>32</v>
      </c>
      <c r="AX593" s="12" t="s">
        <v>75</v>
      </c>
      <c r="AY593" s="236" t="s">
        <v>141</v>
      </c>
    </row>
    <row r="594" s="12" customFormat="1">
      <c r="A594" s="12"/>
      <c r="B594" s="225"/>
      <c r="C594" s="226"/>
      <c r="D594" s="227" t="s">
        <v>148</v>
      </c>
      <c r="E594" s="228" t="s">
        <v>1</v>
      </c>
      <c r="F594" s="229" t="s">
        <v>680</v>
      </c>
      <c r="G594" s="226"/>
      <c r="H594" s="230">
        <v>40.119999999999997</v>
      </c>
      <c r="I594" s="231"/>
      <c r="J594" s="226"/>
      <c r="K594" s="226"/>
      <c r="L594" s="232"/>
      <c r="M594" s="233"/>
      <c r="N594" s="234"/>
      <c r="O594" s="234"/>
      <c r="P594" s="234"/>
      <c r="Q594" s="234"/>
      <c r="R594" s="234"/>
      <c r="S594" s="234"/>
      <c r="T594" s="235"/>
      <c r="U594" s="12"/>
      <c r="V594" s="12"/>
      <c r="W594" s="12"/>
      <c r="X594" s="12"/>
      <c r="Y594" s="12"/>
      <c r="Z594" s="12"/>
      <c r="AA594" s="12"/>
      <c r="AB594" s="12"/>
      <c r="AC594" s="12"/>
      <c r="AD594" s="12"/>
      <c r="AE594" s="12"/>
      <c r="AT594" s="236" t="s">
        <v>148</v>
      </c>
      <c r="AU594" s="236" t="s">
        <v>83</v>
      </c>
      <c r="AV594" s="12" t="s">
        <v>85</v>
      </c>
      <c r="AW594" s="12" t="s">
        <v>32</v>
      </c>
      <c r="AX594" s="12" t="s">
        <v>75</v>
      </c>
      <c r="AY594" s="236" t="s">
        <v>141</v>
      </c>
    </row>
    <row r="595" s="12" customFormat="1">
      <c r="A595" s="12"/>
      <c r="B595" s="225"/>
      <c r="C595" s="226"/>
      <c r="D595" s="227" t="s">
        <v>148</v>
      </c>
      <c r="E595" s="228" t="s">
        <v>1</v>
      </c>
      <c r="F595" s="229" t="s">
        <v>681</v>
      </c>
      <c r="G595" s="226"/>
      <c r="H595" s="230">
        <v>40.119999999999997</v>
      </c>
      <c r="I595" s="231"/>
      <c r="J595" s="226"/>
      <c r="K595" s="226"/>
      <c r="L595" s="232"/>
      <c r="M595" s="233"/>
      <c r="N595" s="234"/>
      <c r="O595" s="234"/>
      <c r="P595" s="234"/>
      <c r="Q595" s="234"/>
      <c r="R595" s="234"/>
      <c r="S595" s="234"/>
      <c r="T595" s="235"/>
      <c r="U595" s="12"/>
      <c r="V595" s="12"/>
      <c r="W595" s="12"/>
      <c r="X595" s="12"/>
      <c r="Y595" s="12"/>
      <c r="Z595" s="12"/>
      <c r="AA595" s="12"/>
      <c r="AB595" s="12"/>
      <c r="AC595" s="12"/>
      <c r="AD595" s="12"/>
      <c r="AE595" s="12"/>
      <c r="AT595" s="236" t="s">
        <v>148</v>
      </c>
      <c r="AU595" s="236" t="s">
        <v>83</v>
      </c>
      <c r="AV595" s="12" t="s">
        <v>85</v>
      </c>
      <c r="AW595" s="12" t="s">
        <v>32</v>
      </c>
      <c r="AX595" s="12" t="s">
        <v>75</v>
      </c>
      <c r="AY595" s="236" t="s">
        <v>141</v>
      </c>
    </row>
    <row r="596" s="13" customFormat="1">
      <c r="A596" s="13"/>
      <c r="B596" s="237"/>
      <c r="C596" s="238"/>
      <c r="D596" s="227" t="s">
        <v>148</v>
      </c>
      <c r="E596" s="239" t="s">
        <v>1</v>
      </c>
      <c r="F596" s="240" t="s">
        <v>150</v>
      </c>
      <c r="G596" s="238"/>
      <c r="H596" s="241">
        <v>181.59999999999999</v>
      </c>
      <c r="I596" s="242"/>
      <c r="J596" s="238"/>
      <c r="K596" s="238"/>
      <c r="L596" s="243"/>
      <c r="M596" s="244"/>
      <c r="N596" s="245"/>
      <c r="O596" s="245"/>
      <c r="P596" s="245"/>
      <c r="Q596" s="245"/>
      <c r="R596" s="245"/>
      <c r="S596" s="245"/>
      <c r="T596" s="246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47" t="s">
        <v>148</v>
      </c>
      <c r="AU596" s="247" t="s">
        <v>83</v>
      </c>
      <c r="AV596" s="13" t="s">
        <v>146</v>
      </c>
      <c r="AW596" s="13" t="s">
        <v>32</v>
      </c>
      <c r="AX596" s="13" t="s">
        <v>83</v>
      </c>
      <c r="AY596" s="247" t="s">
        <v>141</v>
      </c>
    </row>
    <row r="597" s="2" customFormat="1" ht="16.5" customHeight="1">
      <c r="A597" s="38"/>
      <c r="B597" s="39"/>
      <c r="C597" s="211" t="s">
        <v>682</v>
      </c>
      <c r="D597" s="211" t="s">
        <v>142</v>
      </c>
      <c r="E597" s="212" t="s">
        <v>683</v>
      </c>
      <c r="F597" s="213" t="s">
        <v>684</v>
      </c>
      <c r="G597" s="214" t="s">
        <v>145</v>
      </c>
      <c r="H597" s="215">
        <v>164</v>
      </c>
      <c r="I597" s="216"/>
      <c r="J597" s="217">
        <f>ROUND(I597*H597,2)</f>
        <v>0</v>
      </c>
      <c r="K597" s="218"/>
      <c r="L597" s="44"/>
      <c r="M597" s="219" t="s">
        <v>1</v>
      </c>
      <c r="N597" s="220" t="s">
        <v>40</v>
      </c>
      <c r="O597" s="91"/>
      <c r="P597" s="221">
        <f>O597*H597</f>
        <v>0</v>
      </c>
      <c r="Q597" s="221">
        <v>0</v>
      </c>
      <c r="R597" s="221">
        <f>Q597*H597</f>
        <v>0</v>
      </c>
      <c r="S597" s="221">
        <v>0</v>
      </c>
      <c r="T597" s="222">
        <f>S597*H597</f>
        <v>0</v>
      </c>
      <c r="U597" s="38"/>
      <c r="V597" s="38"/>
      <c r="W597" s="38"/>
      <c r="X597" s="38"/>
      <c r="Y597" s="38"/>
      <c r="Z597" s="38"/>
      <c r="AA597" s="38"/>
      <c r="AB597" s="38"/>
      <c r="AC597" s="38"/>
      <c r="AD597" s="38"/>
      <c r="AE597" s="38"/>
      <c r="AR597" s="223" t="s">
        <v>260</v>
      </c>
      <c r="AT597" s="223" t="s">
        <v>142</v>
      </c>
      <c r="AU597" s="223" t="s">
        <v>83</v>
      </c>
      <c r="AY597" s="17" t="s">
        <v>141</v>
      </c>
      <c r="BE597" s="224">
        <f>IF(N597="základní",J597,0)</f>
        <v>0</v>
      </c>
      <c r="BF597" s="224">
        <f>IF(N597="snížená",J597,0)</f>
        <v>0</v>
      </c>
      <c r="BG597" s="224">
        <f>IF(N597="zákl. přenesená",J597,0)</f>
        <v>0</v>
      </c>
      <c r="BH597" s="224">
        <f>IF(N597="sníž. přenesená",J597,0)</f>
        <v>0</v>
      </c>
      <c r="BI597" s="224">
        <f>IF(N597="nulová",J597,0)</f>
        <v>0</v>
      </c>
      <c r="BJ597" s="17" t="s">
        <v>83</v>
      </c>
      <c r="BK597" s="224">
        <f>ROUND(I597*H597,2)</f>
        <v>0</v>
      </c>
      <c r="BL597" s="17" t="s">
        <v>260</v>
      </c>
      <c r="BM597" s="223" t="s">
        <v>685</v>
      </c>
    </row>
    <row r="598" s="2" customFormat="1" ht="16.5" customHeight="1">
      <c r="A598" s="38"/>
      <c r="B598" s="39"/>
      <c r="C598" s="211" t="s">
        <v>686</v>
      </c>
      <c r="D598" s="211" t="s">
        <v>142</v>
      </c>
      <c r="E598" s="212" t="s">
        <v>687</v>
      </c>
      <c r="F598" s="213" t="s">
        <v>688</v>
      </c>
      <c r="G598" s="214" t="s">
        <v>203</v>
      </c>
      <c r="H598" s="215">
        <v>9.4000000000000004</v>
      </c>
      <c r="I598" s="216"/>
      <c r="J598" s="217">
        <f>ROUND(I598*H598,2)</f>
        <v>0</v>
      </c>
      <c r="K598" s="218"/>
      <c r="L598" s="44"/>
      <c r="M598" s="219" t="s">
        <v>1</v>
      </c>
      <c r="N598" s="220" t="s">
        <v>40</v>
      </c>
      <c r="O598" s="91"/>
      <c r="P598" s="221">
        <f>O598*H598</f>
        <v>0</v>
      </c>
      <c r="Q598" s="221">
        <v>0</v>
      </c>
      <c r="R598" s="221">
        <f>Q598*H598</f>
        <v>0</v>
      </c>
      <c r="S598" s="221">
        <v>0</v>
      </c>
      <c r="T598" s="222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3" t="s">
        <v>260</v>
      </c>
      <c r="AT598" s="223" t="s">
        <v>142</v>
      </c>
      <c r="AU598" s="223" t="s">
        <v>83</v>
      </c>
      <c r="AY598" s="17" t="s">
        <v>141</v>
      </c>
      <c r="BE598" s="224">
        <f>IF(N598="základní",J598,0)</f>
        <v>0</v>
      </c>
      <c r="BF598" s="224">
        <f>IF(N598="snížená",J598,0)</f>
        <v>0</v>
      </c>
      <c r="BG598" s="224">
        <f>IF(N598="zákl. přenesená",J598,0)</f>
        <v>0</v>
      </c>
      <c r="BH598" s="224">
        <f>IF(N598="sníž. přenesená",J598,0)</f>
        <v>0</v>
      </c>
      <c r="BI598" s="224">
        <f>IF(N598="nulová",J598,0)</f>
        <v>0</v>
      </c>
      <c r="BJ598" s="17" t="s">
        <v>83</v>
      </c>
      <c r="BK598" s="224">
        <f>ROUND(I598*H598,2)</f>
        <v>0</v>
      </c>
      <c r="BL598" s="17" t="s">
        <v>260</v>
      </c>
      <c r="BM598" s="223" t="s">
        <v>689</v>
      </c>
    </row>
    <row r="599" s="12" customFormat="1">
      <c r="A599" s="12"/>
      <c r="B599" s="225"/>
      <c r="C599" s="226"/>
      <c r="D599" s="227" t="s">
        <v>148</v>
      </c>
      <c r="E599" s="228" t="s">
        <v>1</v>
      </c>
      <c r="F599" s="229" t="s">
        <v>690</v>
      </c>
      <c r="G599" s="226"/>
      <c r="H599" s="230">
        <v>1.7</v>
      </c>
      <c r="I599" s="231"/>
      <c r="J599" s="226"/>
      <c r="K599" s="226"/>
      <c r="L599" s="232"/>
      <c r="M599" s="233"/>
      <c r="N599" s="234"/>
      <c r="O599" s="234"/>
      <c r="P599" s="234"/>
      <c r="Q599" s="234"/>
      <c r="R599" s="234"/>
      <c r="S599" s="234"/>
      <c r="T599" s="235"/>
      <c r="U599" s="12"/>
      <c r="V599" s="12"/>
      <c r="W599" s="12"/>
      <c r="X599" s="12"/>
      <c r="Y599" s="12"/>
      <c r="Z599" s="12"/>
      <c r="AA599" s="12"/>
      <c r="AB599" s="12"/>
      <c r="AC599" s="12"/>
      <c r="AD599" s="12"/>
      <c r="AE599" s="12"/>
      <c r="AT599" s="236" t="s">
        <v>148</v>
      </c>
      <c r="AU599" s="236" t="s">
        <v>83</v>
      </c>
      <c r="AV599" s="12" t="s">
        <v>85</v>
      </c>
      <c r="AW599" s="12" t="s">
        <v>32</v>
      </c>
      <c r="AX599" s="12" t="s">
        <v>75</v>
      </c>
      <c r="AY599" s="236" t="s">
        <v>141</v>
      </c>
    </row>
    <row r="600" s="12" customFormat="1">
      <c r="A600" s="12"/>
      <c r="B600" s="225"/>
      <c r="C600" s="226"/>
      <c r="D600" s="227" t="s">
        <v>148</v>
      </c>
      <c r="E600" s="228" t="s">
        <v>1</v>
      </c>
      <c r="F600" s="229" t="s">
        <v>691</v>
      </c>
      <c r="G600" s="226"/>
      <c r="H600" s="230">
        <v>3.1000000000000001</v>
      </c>
      <c r="I600" s="231"/>
      <c r="J600" s="226"/>
      <c r="K600" s="226"/>
      <c r="L600" s="232"/>
      <c r="M600" s="233"/>
      <c r="N600" s="234"/>
      <c r="O600" s="234"/>
      <c r="P600" s="234"/>
      <c r="Q600" s="234"/>
      <c r="R600" s="234"/>
      <c r="S600" s="234"/>
      <c r="T600" s="235"/>
      <c r="U600" s="12"/>
      <c r="V600" s="12"/>
      <c r="W600" s="12"/>
      <c r="X600" s="12"/>
      <c r="Y600" s="12"/>
      <c r="Z600" s="12"/>
      <c r="AA600" s="12"/>
      <c r="AB600" s="12"/>
      <c r="AC600" s="12"/>
      <c r="AD600" s="12"/>
      <c r="AE600" s="12"/>
      <c r="AT600" s="236" t="s">
        <v>148</v>
      </c>
      <c r="AU600" s="236" t="s">
        <v>83</v>
      </c>
      <c r="AV600" s="12" t="s">
        <v>85</v>
      </c>
      <c r="AW600" s="12" t="s">
        <v>32</v>
      </c>
      <c r="AX600" s="12" t="s">
        <v>75</v>
      </c>
      <c r="AY600" s="236" t="s">
        <v>141</v>
      </c>
    </row>
    <row r="601" s="12" customFormat="1">
      <c r="A601" s="12"/>
      <c r="B601" s="225"/>
      <c r="C601" s="226"/>
      <c r="D601" s="227" t="s">
        <v>148</v>
      </c>
      <c r="E601" s="228" t="s">
        <v>1</v>
      </c>
      <c r="F601" s="229" t="s">
        <v>692</v>
      </c>
      <c r="G601" s="226"/>
      <c r="H601" s="230">
        <v>2.2999999999999998</v>
      </c>
      <c r="I601" s="231"/>
      <c r="J601" s="226"/>
      <c r="K601" s="226"/>
      <c r="L601" s="232"/>
      <c r="M601" s="233"/>
      <c r="N601" s="234"/>
      <c r="O601" s="234"/>
      <c r="P601" s="234"/>
      <c r="Q601" s="234"/>
      <c r="R601" s="234"/>
      <c r="S601" s="234"/>
      <c r="T601" s="235"/>
      <c r="U601" s="12"/>
      <c r="V601" s="12"/>
      <c r="W601" s="12"/>
      <c r="X601" s="12"/>
      <c r="Y601" s="12"/>
      <c r="Z601" s="12"/>
      <c r="AA601" s="12"/>
      <c r="AB601" s="12"/>
      <c r="AC601" s="12"/>
      <c r="AD601" s="12"/>
      <c r="AE601" s="12"/>
      <c r="AT601" s="236" t="s">
        <v>148</v>
      </c>
      <c r="AU601" s="236" t="s">
        <v>83</v>
      </c>
      <c r="AV601" s="12" t="s">
        <v>85</v>
      </c>
      <c r="AW601" s="12" t="s">
        <v>32</v>
      </c>
      <c r="AX601" s="12" t="s">
        <v>75</v>
      </c>
      <c r="AY601" s="236" t="s">
        <v>141</v>
      </c>
    </row>
    <row r="602" s="12" customFormat="1">
      <c r="A602" s="12"/>
      <c r="B602" s="225"/>
      <c r="C602" s="226"/>
      <c r="D602" s="227" t="s">
        <v>148</v>
      </c>
      <c r="E602" s="228" t="s">
        <v>1</v>
      </c>
      <c r="F602" s="229" t="s">
        <v>692</v>
      </c>
      <c r="G602" s="226"/>
      <c r="H602" s="230">
        <v>2.2999999999999998</v>
      </c>
      <c r="I602" s="231"/>
      <c r="J602" s="226"/>
      <c r="K602" s="226"/>
      <c r="L602" s="232"/>
      <c r="M602" s="233"/>
      <c r="N602" s="234"/>
      <c r="O602" s="234"/>
      <c r="P602" s="234"/>
      <c r="Q602" s="234"/>
      <c r="R602" s="234"/>
      <c r="S602" s="234"/>
      <c r="T602" s="235"/>
      <c r="U602" s="12"/>
      <c r="V602" s="12"/>
      <c r="W602" s="12"/>
      <c r="X602" s="12"/>
      <c r="Y602" s="12"/>
      <c r="Z602" s="12"/>
      <c r="AA602" s="12"/>
      <c r="AB602" s="12"/>
      <c r="AC602" s="12"/>
      <c r="AD602" s="12"/>
      <c r="AE602" s="12"/>
      <c r="AT602" s="236" t="s">
        <v>148</v>
      </c>
      <c r="AU602" s="236" t="s">
        <v>83</v>
      </c>
      <c r="AV602" s="12" t="s">
        <v>85</v>
      </c>
      <c r="AW602" s="12" t="s">
        <v>32</v>
      </c>
      <c r="AX602" s="12" t="s">
        <v>75</v>
      </c>
      <c r="AY602" s="236" t="s">
        <v>141</v>
      </c>
    </row>
    <row r="603" s="13" customFormat="1">
      <c r="A603" s="13"/>
      <c r="B603" s="237"/>
      <c r="C603" s="238"/>
      <c r="D603" s="227" t="s">
        <v>148</v>
      </c>
      <c r="E603" s="239" t="s">
        <v>1</v>
      </c>
      <c r="F603" s="240" t="s">
        <v>150</v>
      </c>
      <c r="G603" s="238"/>
      <c r="H603" s="241">
        <v>9.3999999999999986</v>
      </c>
      <c r="I603" s="242"/>
      <c r="J603" s="238"/>
      <c r="K603" s="238"/>
      <c r="L603" s="243"/>
      <c r="M603" s="244"/>
      <c r="N603" s="245"/>
      <c r="O603" s="245"/>
      <c r="P603" s="245"/>
      <c r="Q603" s="245"/>
      <c r="R603" s="245"/>
      <c r="S603" s="245"/>
      <c r="T603" s="246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47" t="s">
        <v>148</v>
      </c>
      <c r="AU603" s="247" t="s">
        <v>83</v>
      </c>
      <c r="AV603" s="13" t="s">
        <v>146</v>
      </c>
      <c r="AW603" s="13" t="s">
        <v>32</v>
      </c>
      <c r="AX603" s="13" t="s">
        <v>83</v>
      </c>
      <c r="AY603" s="247" t="s">
        <v>141</v>
      </c>
    </row>
    <row r="604" s="2" customFormat="1" ht="21.75" customHeight="1">
      <c r="A604" s="38"/>
      <c r="B604" s="39"/>
      <c r="C604" s="211" t="s">
        <v>693</v>
      </c>
      <c r="D604" s="211" t="s">
        <v>142</v>
      </c>
      <c r="E604" s="212" t="s">
        <v>694</v>
      </c>
      <c r="F604" s="213" t="s">
        <v>695</v>
      </c>
      <c r="G604" s="214" t="s">
        <v>203</v>
      </c>
      <c r="H604" s="215">
        <v>4.5</v>
      </c>
      <c r="I604" s="216"/>
      <c r="J604" s="217">
        <f>ROUND(I604*H604,2)</f>
        <v>0</v>
      </c>
      <c r="K604" s="218"/>
      <c r="L604" s="44"/>
      <c r="M604" s="219" t="s">
        <v>1</v>
      </c>
      <c r="N604" s="220" t="s">
        <v>40</v>
      </c>
      <c r="O604" s="91"/>
      <c r="P604" s="221">
        <f>O604*H604</f>
        <v>0</v>
      </c>
      <c r="Q604" s="221">
        <v>0</v>
      </c>
      <c r="R604" s="221">
        <f>Q604*H604</f>
        <v>0</v>
      </c>
      <c r="S604" s="221">
        <v>0</v>
      </c>
      <c r="T604" s="222">
        <f>S604*H604</f>
        <v>0</v>
      </c>
      <c r="U604" s="38"/>
      <c r="V604" s="38"/>
      <c r="W604" s="38"/>
      <c r="X604" s="38"/>
      <c r="Y604" s="38"/>
      <c r="Z604" s="38"/>
      <c r="AA604" s="38"/>
      <c r="AB604" s="38"/>
      <c r="AC604" s="38"/>
      <c r="AD604" s="38"/>
      <c r="AE604" s="38"/>
      <c r="AR604" s="223" t="s">
        <v>260</v>
      </c>
      <c r="AT604" s="223" t="s">
        <v>142</v>
      </c>
      <c r="AU604" s="223" t="s">
        <v>83</v>
      </c>
      <c r="AY604" s="17" t="s">
        <v>141</v>
      </c>
      <c r="BE604" s="224">
        <f>IF(N604="základní",J604,0)</f>
        <v>0</v>
      </c>
      <c r="BF604" s="224">
        <f>IF(N604="snížená",J604,0)</f>
        <v>0</v>
      </c>
      <c r="BG604" s="224">
        <f>IF(N604="zákl. přenesená",J604,0)</f>
        <v>0</v>
      </c>
      <c r="BH604" s="224">
        <f>IF(N604="sníž. přenesená",J604,0)</f>
        <v>0</v>
      </c>
      <c r="BI604" s="224">
        <f>IF(N604="nulová",J604,0)</f>
        <v>0</v>
      </c>
      <c r="BJ604" s="17" t="s">
        <v>83</v>
      </c>
      <c r="BK604" s="224">
        <f>ROUND(I604*H604,2)</f>
        <v>0</v>
      </c>
      <c r="BL604" s="17" t="s">
        <v>260</v>
      </c>
      <c r="BM604" s="223" t="s">
        <v>696</v>
      </c>
    </row>
    <row r="605" s="12" customFormat="1">
      <c r="A605" s="12"/>
      <c r="B605" s="225"/>
      <c r="C605" s="226"/>
      <c r="D605" s="227" t="s">
        <v>148</v>
      </c>
      <c r="E605" s="228" t="s">
        <v>1</v>
      </c>
      <c r="F605" s="229" t="s">
        <v>697</v>
      </c>
      <c r="G605" s="226"/>
      <c r="H605" s="230">
        <v>4.5</v>
      </c>
      <c r="I605" s="231"/>
      <c r="J605" s="226"/>
      <c r="K605" s="226"/>
      <c r="L605" s="232"/>
      <c r="M605" s="233"/>
      <c r="N605" s="234"/>
      <c r="O605" s="234"/>
      <c r="P605" s="234"/>
      <c r="Q605" s="234"/>
      <c r="R605" s="234"/>
      <c r="S605" s="234"/>
      <c r="T605" s="235"/>
      <c r="U605" s="12"/>
      <c r="V605" s="12"/>
      <c r="W605" s="12"/>
      <c r="X605" s="12"/>
      <c r="Y605" s="12"/>
      <c r="Z605" s="12"/>
      <c r="AA605" s="12"/>
      <c r="AB605" s="12"/>
      <c r="AC605" s="12"/>
      <c r="AD605" s="12"/>
      <c r="AE605" s="12"/>
      <c r="AT605" s="236" t="s">
        <v>148</v>
      </c>
      <c r="AU605" s="236" t="s">
        <v>83</v>
      </c>
      <c r="AV605" s="12" t="s">
        <v>85</v>
      </c>
      <c r="AW605" s="12" t="s">
        <v>32</v>
      </c>
      <c r="AX605" s="12" t="s">
        <v>75</v>
      </c>
      <c r="AY605" s="236" t="s">
        <v>141</v>
      </c>
    </row>
    <row r="606" s="13" customFormat="1">
      <c r="A606" s="13"/>
      <c r="B606" s="237"/>
      <c r="C606" s="238"/>
      <c r="D606" s="227" t="s">
        <v>148</v>
      </c>
      <c r="E606" s="239" t="s">
        <v>1</v>
      </c>
      <c r="F606" s="240" t="s">
        <v>150</v>
      </c>
      <c r="G606" s="238"/>
      <c r="H606" s="241">
        <v>4.5</v>
      </c>
      <c r="I606" s="242"/>
      <c r="J606" s="238"/>
      <c r="K606" s="238"/>
      <c r="L606" s="243"/>
      <c r="M606" s="244"/>
      <c r="N606" s="245"/>
      <c r="O606" s="245"/>
      <c r="P606" s="245"/>
      <c r="Q606" s="245"/>
      <c r="R606" s="245"/>
      <c r="S606" s="245"/>
      <c r="T606" s="246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47" t="s">
        <v>148</v>
      </c>
      <c r="AU606" s="247" t="s">
        <v>83</v>
      </c>
      <c r="AV606" s="13" t="s">
        <v>146</v>
      </c>
      <c r="AW606" s="13" t="s">
        <v>32</v>
      </c>
      <c r="AX606" s="13" t="s">
        <v>83</v>
      </c>
      <c r="AY606" s="247" t="s">
        <v>141</v>
      </c>
    </row>
    <row r="607" s="2" customFormat="1" ht="16.5" customHeight="1">
      <c r="A607" s="38"/>
      <c r="B607" s="39"/>
      <c r="C607" s="211" t="s">
        <v>698</v>
      </c>
      <c r="D607" s="211" t="s">
        <v>142</v>
      </c>
      <c r="E607" s="212" t="s">
        <v>699</v>
      </c>
      <c r="F607" s="213" t="s">
        <v>700</v>
      </c>
      <c r="G607" s="214" t="s">
        <v>203</v>
      </c>
      <c r="H607" s="215">
        <v>4.5</v>
      </c>
      <c r="I607" s="216"/>
      <c r="J607" s="217">
        <f>ROUND(I607*H607,2)</f>
        <v>0</v>
      </c>
      <c r="K607" s="218"/>
      <c r="L607" s="44"/>
      <c r="M607" s="219" t="s">
        <v>1</v>
      </c>
      <c r="N607" s="220" t="s">
        <v>40</v>
      </c>
      <c r="O607" s="91"/>
      <c r="P607" s="221">
        <f>O607*H607</f>
        <v>0</v>
      </c>
      <c r="Q607" s="221">
        <v>0</v>
      </c>
      <c r="R607" s="221">
        <f>Q607*H607</f>
        <v>0</v>
      </c>
      <c r="S607" s="221">
        <v>0</v>
      </c>
      <c r="T607" s="222">
        <f>S607*H607</f>
        <v>0</v>
      </c>
      <c r="U607" s="38"/>
      <c r="V607" s="38"/>
      <c r="W607" s="38"/>
      <c r="X607" s="38"/>
      <c r="Y607" s="38"/>
      <c r="Z607" s="38"/>
      <c r="AA607" s="38"/>
      <c r="AB607" s="38"/>
      <c r="AC607" s="38"/>
      <c r="AD607" s="38"/>
      <c r="AE607" s="38"/>
      <c r="AR607" s="223" t="s">
        <v>260</v>
      </c>
      <c r="AT607" s="223" t="s">
        <v>142</v>
      </c>
      <c r="AU607" s="223" t="s">
        <v>83</v>
      </c>
      <c r="AY607" s="17" t="s">
        <v>141</v>
      </c>
      <c r="BE607" s="224">
        <f>IF(N607="základní",J607,0)</f>
        <v>0</v>
      </c>
      <c r="BF607" s="224">
        <f>IF(N607="snížená",J607,0)</f>
        <v>0</v>
      </c>
      <c r="BG607" s="224">
        <f>IF(N607="zákl. přenesená",J607,0)</f>
        <v>0</v>
      </c>
      <c r="BH607" s="224">
        <f>IF(N607="sníž. přenesená",J607,0)</f>
        <v>0</v>
      </c>
      <c r="BI607" s="224">
        <f>IF(N607="nulová",J607,0)</f>
        <v>0</v>
      </c>
      <c r="BJ607" s="17" t="s">
        <v>83</v>
      </c>
      <c r="BK607" s="224">
        <f>ROUND(I607*H607,2)</f>
        <v>0</v>
      </c>
      <c r="BL607" s="17" t="s">
        <v>260</v>
      </c>
      <c r="BM607" s="223" t="s">
        <v>701</v>
      </c>
    </row>
    <row r="608" s="12" customFormat="1">
      <c r="A608" s="12"/>
      <c r="B608" s="225"/>
      <c r="C608" s="226"/>
      <c r="D608" s="227" t="s">
        <v>148</v>
      </c>
      <c r="E608" s="228" t="s">
        <v>1</v>
      </c>
      <c r="F608" s="229" t="s">
        <v>697</v>
      </c>
      <c r="G608" s="226"/>
      <c r="H608" s="230">
        <v>4.5</v>
      </c>
      <c r="I608" s="231"/>
      <c r="J608" s="226"/>
      <c r="K608" s="226"/>
      <c r="L608" s="232"/>
      <c r="M608" s="233"/>
      <c r="N608" s="234"/>
      <c r="O608" s="234"/>
      <c r="P608" s="234"/>
      <c r="Q608" s="234"/>
      <c r="R608" s="234"/>
      <c r="S608" s="234"/>
      <c r="T608" s="235"/>
      <c r="U608" s="12"/>
      <c r="V608" s="12"/>
      <c r="W608" s="12"/>
      <c r="X608" s="12"/>
      <c r="Y608" s="12"/>
      <c r="Z608" s="12"/>
      <c r="AA608" s="12"/>
      <c r="AB608" s="12"/>
      <c r="AC608" s="12"/>
      <c r="AD608" s="12"/>
      <c r="AE608" s="12"/>
      <c r="AT608" s="236" t="s">
        <v>148</v>
      </c>
      <c r="AU608" s="236" t="s">
        <v>83</v>
      </c>
      <c r="AV608" s="12" t="s">
        <v>85</v>
      </c>
      <c r="AW608" s="12" t="s">
        <v>32</v>
      </c>
      <c r="AX608" s="12" t="s">
        <v>75</v>
      </c>
      <c r="AY608" s="236" t="s">
        <v>141</v>
      </c>
    </row>
    <row r="609" s="13" customFormat="1">
      <c r="A609" s="13"/>
      <c r="B609" s="237"/>
      <c r="C609" s="238"/>
      <c r="D609" s="227" t="s">
        <v>148</v>
      </c>
      <c r="E609" s="239" t="s">
        <v>1</v>
      </c>
      <c r="F609" s="240" t="s">
        <v>150</v>
      </c>
      <c r="G609" s="238"/>
      <c r="H609" s="241">
        <v>4.5</v>
      </c>
      <c r="I609" s="242"/>
      <c r="J609" s="238"/>
      <c r="K609" s="238"/>
      <c r="L609" s="243"/>
      <c r="M609" s="244"/>
      <c r="N609" s="245"/>
      <c r="O609" s="245"/>
      <c r="P609" s="245"/>
      <c r="Q609" s="245"/>
      <c r="R609" s="245"/>
      <c r="S609" s="245"/>
      <c r="T609" s="246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47" t="s">
        <v>148</v>
      </c>
      <c r="AU609" s="247" t="s">
        <v>83</v>
      </c>
      <c r="AV609" s="13" t="s">
        <v>146</v>
      </c>
      <c r="AW609" s="13" t="s">
        <v>32</v>
      </c>
      <c r="AX609" s="13" t="s">
        <v>83</v>
      </c>
      <c r="AY609" s="247" t="s">
        <v>141</v>
      </c>
    </row>
    <row r="610" s="2" customFormat="1" ht="16.5" customHeight="1">
      <c r="A610" s="38"/>
      <c r="B610" s="39"/>
      <c r="C610" s="211" t="s">
        <v>407</v>
      </c>
      <c r="D610" s="211" t="s">
        <v>142</v>
      </c>
      <c r="E610" s="212" t="s">
        <v>702</v>
      </c>
      <c r="F610" s="213" t="s">
        <v>703</v>
      </c>
      <c r="G610" s="214" t="s">
        <v>203</v>
      </c>
      <c r="H610" s="215">
        <v>53.487000000000002</v>
      </c>
      <c r="I610" s="216"/>
      <c r="J610" s="217">
        <f>ROUND(I610*H610,2)</f>
        <v>0</v>
      </c>
      <c r="K610" s="218"/>
      <c r="L610" s="44"/>
      <c r="M610" s="219" t="s">
        <v>1</v>
      </c>
      <c r="N610" s="220" t="s">
        <v>40</v>
      </c>
      <c r="O610" s="91"/>
      <c r="P610" s="221">
        <f>O610*H610</f>
        <v>0</v>
      </c>
      <c r="Q610" s="221">
        <v>0</v>
      </c>
      <c r="R610" s="221">
        <f>Q610*H610</f>
        <v>0</v>
      </c>
      <c r="S610" s="221">
        <v>0</v>
      </c>
      <c r="T610" s="222">
        <f>S610*H610</f>
        <v>0</v>
      </c>
      <c r="U610" s="38"/>
      <c r="V610" s="38"/>
      <c r="W610" s="38"/>
      <c r="X610" s="38"/>
      <c r="Y610" s="38"/>
      <c r="Z610" s="38"/>
      <c r="AA610" s="38"/>
      <c r="AB610" s="38"/>
      <c r="AC610" s="38"/>
      <c r="AD610" s="38"/>
      <c r="AE610" s="38"/>
      <c r="AR610" s="223" t="s">
        <v>260</v>
      </c>
      <c r="AT610" s="223" t="s">
        <v>142</v>
      </c>
      <c r="AU610" s="223" t="s">
        <v>83</v>
      </c>
      <c r="AY610" s="17" t="s">
        <v>141</v>
      </c>
      <c r="BE610" s="224">
        <f>IF(N610="základní",J610,0)</f>
        <v>0</v>
      </c>
      <c r="BF610" s="224">
        <f>IF(N610="snížená",J610,0)</f>
        <v>0</v>
      </c>
      <c r="BG610" s="224">
        <f>IF(N610="zákl. přenesená",J610,0)</f>
        <v>0</v>
      </c>
      <c r="BH610" s="224">
        <f>IF(N610="sníž. přenesená",J610,0)</f>
        <v>0</v>
      </c>
      <c r="BI610" s="224">
        <f>IF(N610="nulová",J610,0)</f>
        <v>0</v>
      </c>
      <c r="BJ610" s="17" t="s">
        <v>83</v>
      </c>
      <c r="BK610" s="224">
        <f>ROUND(I610*H610,2)</f>
        <v>0</v>
      </c>
      <c r="BL610" s="17" t="s">
        <v>260</v>
      </c>
      <c r="BM610" s="223" t="s">
        <v>704</v>
      </c>
    </row>
    <row r="611" s="12" customFormat="1">
      <c r="A611" s="12"/>
      <c r="B611" s="225"/>
      <c r="C611" s="226"/>
      <c r="D611" s="227" t="s">
        <v>148</v>
      </c>
      <c r="E611" s="228" t="s">
        <v>1</v>
      </c>
      <c r="F611" s="229" t="s">
        <v>705</v>
      </c>
      <c r="G611" s="226"/>
      <c r="H611" s="230">
        <v>22.699999999999999</v>
      </c>
      <c r="I611" s="231"/>
      <c r="J611" s="226"/>
      <c r="K611" s="226"/>
      <c r="L611" s="232"/>
      <c r="M611" s="233"/>
      <c r="N611" s="234"/>
      <c r="O611" s="234"/>
      <c r="P611" s="234"/>
      <c r="Q611" s="234"/>
      <c r="R611" s="234"/>
      <c r="S611" s="234"/>
      <c r="T611" s="235"/>
      <c r="U611" s="12"/>
      <c r="V611" s="12"/>
      <c r="W611" s="12"/>
      <c r="X611" s="12"/>
      <c r="Y611" s="12"/>
      <c r="Z611" s="12"/>
      <c r="AA611" s="12"/>
      <c r="AB611" s="12"/>
      <c r="AC611" s="12"/>
      <c r="AD611" s="12"/>
      <c r="AE611" s="12"/>
      <c r="AT611" s="236" t="s">
        <v>148</v>
      </c>
      <c r="AU611" s="236" t="s">
        <v>83</v>
      </c>
      <c r="AV611" s="12" t="s">
        <v>85</v>
      </c>
      <c r="AW611" s="12" t="s">
        <v>32</v>
      </c>
      <c r="AX611" s="12" t="s">
        <v>75</v>
      </c>
      <c r="AY611" s="236" t="s">
        <v>141</v>
      </c>
    </row>
    <row r="612" s="12" customFormat="1">
      <c r="A612" s="12"/>
      <c r="B612" s="225"/>
      <c r="C612" s="226"/>
      <c r="D612" s="227" t="s">
        <v>148</v>
      </c>
      <c r="E612" s="228" t="s">
        <v>1</v>
      </c>
      <c r="F612" s="229" t="s">
        <v>450</v>
      </c>
      <c r="G612" s="226"/>
      <c r="H612" s="230">
        <v>39.984999999999999</v>
      </c>
      <c r="I612" s="231"/>
      <c r="J612" s="226"/>
      <c r="K612" s="226"/>
      <c r="L612" s="232"/>
      <c r="M612" s="233"/>
      <c r="N612" s="234"/>
      <c r="O612" s="234"/>
      <c r="P612" s="234"/>
      <c r="Q612" s="234"/>
      <c r="R612" s="234"/>
      <c r="S612" s="234"/>
      <c r="T612" s="235"/>
      <c r="U612" s="12"/>
      <c r="V612" s="12"/>
      <c r="W612" s="12"/>
      <c r="X612" s="12"/>
      <c r="Y612" s="12"/>
      <c r="Z612" s="12"/>
      <c r="AA612" s="12"/>
      <c r="AB612" s="12"/>
      <c r="AC612" s="12"/>
      <c r="AD612" s="12"/>
      <c r="AE612" s="12"/>
      <c r="AT612" s="236" t="s">
        <v>148</v>
      </c>
      <c r="AU612" s="236" t="s">
        <v>83</v>
      </c>
      <c r="AV612" s="12" t="s">
        <v>85</v>
      </c>
      <c r="AW612" s="12" t="s">
        <v>32</v>
      </c>
      <c r="AX612" s="12" t="s">
        <v>75</v>
      </c>
      <c r="AY612" s="236" t="s">
        <v>141</v>
      </c>
    </row>
    <row r="613" s="12" customFormat="1">
      <c r="A613" s="12"/>
      <c r="B613" s="225"/>
      <c r="C613" s="226"/>
      <c r="D613" s="227" t="s">
        <v>148</v>
      </c>
      <c r="E613" s="228" t="s">
        <v>1</v>
      </c>
      <c r="F613" s="229" t="s">
        <v>451</v>
      </c>
      <c r="G613" s="226"/>
      <c r="H613" s="230">
        <v>-9.1980000000000004</v>
      </c>
      <c r="I613" s="231"/>
      <c r="J613" s="226"/>
      <c r="K613" s="226"/>
      <c r="L613" s="232"/>
      <c r="M613" s="233"/>
      <c r="N613" s="234"/>
      <c r="O613" s="234"/>
      <c r="P613" s="234"/>
      <c r="Q613" s="234"/>
      <c r="R613" s="234"/>
      <c r="S613" s="234"/>
      <c r="T613" s="235"/>
      <c r="U613" s="12"/>
      <c r="V613" s="12"/>
      <c r="W613" s="12"/>
      <c r="X613" s="12"/>
      <c r="Y613" s="12"/>
      <c r="Z613" s="12"/>
      <c r="AA613" s="12"/>
      <c r="AB613" s="12"/>
      <c r="AC613" s="12"/>
      <c r="AD613" s="12"/>
      <c r="AE613" s="12"/>
      <c r="AT613" s="236" t="s">
        <v>148</v>
      </c>
      <c r="AU613" s="236" t="s">
        <v>83</v>
      </c>
      <c r="AV613" s="12" t="s">
        <v>85</v>
      </c>
      <c r="AW613" s="12" t="s">
        <v>32</v>
      </c>
      <c r="AX613" s="12" t="s">
        <v>75</v>
      </c>
      <c r="AY613" s="236" t="s">
        <v>141</v>
      </c>
    </row>
    <row r="614" s="13" customFormat="1">
      <c r="A614" s="13"/>
      <c r="B614" s="237"/>
      <c r="C614" s="238"/>
      <c r="D614" s="227" t="s">
        <v>148</v>
      </c>
      <c r="E614" s="239" t="s">
        <v>1</v>
      </c>
      <c r="F614" s="240" t="s">
        <v>150</v>
      </c>
      <c r="G614" s="238"/>
      <c r="H614" s="241">
        <v>53.487000000000002</v>
      </c>
      <c r="I614" s="242"/>
      <c r="J614" s="238"/>
      <c r="K614" s="238"/>
      <c r="L614" s="243"/>
      <c r="M614" s="244"/>
      <c r="N614" s="245"/>
      <c r="O614" s="245"/>
      <c r="P614" s="245"/>
      <c r="Q614" s="245"/>
      <c r="R614" s="245"/>
      <c r="S614" s="245"/>
      <c r="T614" s="246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47" t="s">
        <v>148</v>
      </c>
      <c r="AU614" s="247" t="s">
        <v>83</v>
      </c>
      <c r="AV614" s="13" t="s">
        <v>146</v>
      </c>
      <c r="AW614" s="13" t="s">
        <v>32</v>
      </c>
      <c r="AX614" s="13" t="s">
        <v>83</v>
      </c>
      <c r="AY614" s="247" t="s">
        <v>141</v>
      </c>
    </row>
    <row r="615" s="2" customFormat="1" ht="16.5" customHeight="1">
      <c r="A615" s="38"/>
      <c r="B615" s="39"/>
      <c r="C615" s="211" t="s">
        <v>414</v>
      </c>
      <c r="D615" s="211" t="s">
        <v>142</v>
      </c>
      <c r="E615" s="212" t="s">
        <v>706</v>
      </c>
      <c r="F615" s="213" t="s">
        <v>707</v>
      </c>
      <c r="G615" s="214" t="s">
        <v>203</v>
      </c>
      <c r="H615" s="215">
        <v>37</v>
      </c>
      <c r="I615" s="216"/>
      <c r="J615" s="217">
        <f>ROUND(I615*H615,2)</f>
        <v>0</v>
      </c>
      <c r="K615" s="218"/>
      <c r="L615" s="44"/>
      <c r="M615" s="219" t="s">
        <v>1</v>
      </c>
      <c r="N615" s="220" t="s">
        <v>40</v>
      </c>
      <c r="O615" s="91"/>
      <c r="P615" s="221">
        <f>O615*H615</f>
        <v>0</v>
      </c>
      <c r="Q615" s="221">
        <v>0</v>
      </c>
      <c r="R615" s="221">
        <f>Q615*H615</f>
        <v>0</v>
      </c>
      <c r="S615" s="221">
        <v>0</v>
      </c>
      <c r="T615" s="222">
        <f>S615*H615</f>
        <v>0</v>
      </c>
      <c r="U615" s="38"/>
      <c r="V615" s="38"/>
      <c r="W615" s="38"/>
      <c r="X615" s="38"/>
      <c r="Y615" s="38"/>
      <c r="Z615" s="38"/>
      <c r="AA615" s="38"/>
      <c r="AB615" s="38"/>
      <c r="AC615" s="38"/>
      <c r="AD615" s="38"/>
      <c r="AE615" s="38"/>
      <c r="AR615" s="223" t="s">
        <v>260</v>
      </c>
      <c r="AT615" s="223" t="s">
        <v>142</v>
      </c>
      <c r="AU615" s="223" t="s">
        <v>83</v>
      </c>
      <c r="AY615" s="17" t="s">
        <v>141</v>
      </c>
      <c r="BE615" s="224">
        <f>IF(N615="základní",J615,0)</f>
        <v>0</v>
      </c>
      <c r="BF615" s="224">
        <f>IF(N615="snížená",J615,0)</f>
        <v>0</v>
      </c>
      <c r="BG615" s="224">
        <f>IF(N615="zákl. přenesená",J615,0)</f>
        <v>0</v>
      </c>
      <c r="BH615" s="224">
        <f>IF(N615="sníž. přenesená",J615,0)</f>
        <v>0</v>
      </c>
      <c r="BI615" s="224">
        <f>IF(N615="nulová",J615,0)</f>
        <v>0</v>
      </c>
      <c r="BJ615" s="17" t="s">
        <v>83</v>
      </c>
      <c r="BK615" s="224">
        <f>ROUND(I615*H615,2)</f>
        <v>0</v>
      </c>
      <c r="BL615" s="17" t="s">
        <v>260</v>
      </c>
      <c r="BM615" s="223" t="s">
        <v>708</v>
      </c>
    </row>
    <row r="616" s="2" customFormat="1" ht="21.75" customHeight="1">
      <c r="A616" s="38"/>
      <c r="B616" s="39"/>
      <c r="C616" s="211" t="s">
        <v>424</v>
      </c>
      <c r="D616" s="211" t="s">
        <v>142</v>
      </c>
      <c r="E616" s="212" t="s">
        <v>709</v>
      </c>
      <c r="F616" s="213" t="s">
        <v>710</v>
      </c>
      <c r="G616" s="214" t="s">
        <v>203</v>
      </c>
      <c r="H616" s="215">
        <v>1.3500000000000001</v>
      </c>
      <c r="I616" s="216"/>
      <c r="J616" s="217">
        <f>ROUND(I616*H616,2)</f>
        <v>0</v>
      </c>
      <c r="K616" s="218"/>
      <c r="L616" s="44"/>
      <c r="M616" s="219" t="s">
        <v>1</v>
      </c>
      <c r="N616" s="220" t="s">
        <v>40</v>
      </c>
      <c r="O616" s="91"/>
      <c r="P616" s="221">
        <f>O616*H616</f>
        <v>0</v>
      </c>
      <c r="Q616" s="221">
        <v>0</v>
      </c>
      <c r="R616" s="221">
        <f>Q616*H616</f>
        <v>0</v>
      </c>
      <c r="S616" s="221">
        <v>0</v>
      </c>
      <c r="T616" s="222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3" t="s">
        <v>260</v>
      </c>
      <c r="AT616" s="223" t="s">
        <v>142</v>
      </c>
      <c r="AU616" s="223" t="s">
        <v>83</v>
      </c>
      <c r="AY616" s="17" t="s">
        <v>141</v>
      </c>
      <c r="BE616" s="224">
        <f>IF(N616="základní",J616,0)</f>
        <v>0</v>
      </c>
      <c r="BF616" s="224">
        <f>IF(N616="snížená",J616,0)</f>
        <v>0</v>
      </c>
      <c r="BG616" s="224">
        <f>IF(N616="zákl. přenesená",J616,0)</f>
        <v>0</v>
      </c>
      <c r="BH616" s="224">
        <f>IF(N616="sníž. přenesená",J616,0)</f>
        <v>0</v>
      </c>
      <c r="BI616" s="224">
        <f>IF(N616="nulová",J616,0)</f>
        <v>0</v>
      </c>
      <c r="BJ616" s="17" t="s">
        <v>83</v>
      </c>
      <c r="BK616" s="224">
        <f>ROUND(I616*H616,2)</f>
        <v>0</v>
      </c>
      <c r="BL616" s="17" t="s">
        <v>260</v>
      </c>
      <c r="BM616" s="223" t="s">
        <v>711</v>
      </c>
    </row>
    <row r="617" s="12" customFormat="1">
      <c r="A617" s="12"/>
      <c r="B617" s="225"/>
      <c r="C617" s="226"/>
      <c r="D617" s="227" t="s">
        <v>148</v>
      </c>
      <c r="E617" s="228" t="s">
        <v>1</v>
      </c>
      <c r="F617" s="229" t="s">
        <v>712</v>
      </c>
      <c r="G617" s="226"/>
      <c r="H617" s="230">
        <v>1.3500000000000001</v>
      </c>
      <c r="I617" s="231"/>
      <c r="J617" s="226"/>
      <c r="K617" s="226"/>
      <c r="L617" s="232"/>
      <c r="M617" s="233"/>
      <c r="N617" s="234"/>
      <c r="O617" s="234"/>
      <c r="P617" s="234"/>
      <c r="Q617" s="234"/>
      <c r="R617" s="234"/>
      <c r="S617" s="234"/>
      <c r="T617" s="235"/>
      <c r="U617" s="12"/>
      <c r="V617" s="12"/>
      <c r="W617" s="12"/>
      <c r="X617" s="12"/>
      <c r="Y617" s="12"/>
      <c r="Z617" s="12"/>
      <c r="AA617" s="12"/>
      <c r="AB617" s="12"/>
      <c r="AC617" s="12"/>
      <c r="AD617" s="12"/>
      <c r="AE617" s="12"/>
      <c r="AT617" s="236" t="s">
        <v>148</v>
      </c>
      <c r="AU617" s="236" t="s">
        <v>83</v>
      </c>
      <c r="AV617" s="12" t="s">
        <v>85</v>
      </c>
      <c r="AW617" s="12" t="s">
        <v>32</v>
      </c>
      <c r="AX617" s="12" t="s">
        <v>75</v>
      </c>
      <c r="AY617" s="236" t="s">
        <v>141</v>
      </c>
    </row>
    <row r="618" s="13" customFormat="1">
      <c r="A618" s="13"/>
      <c r="B618" s="237"/>
      <c r="C618" s="238"/>
      <c r="D618" s="227" t="s">
        <v>148</v>
      </c>
      <c r="E618" s="239" t="s">
        <v>1</v>
      </c>
      <c r="F618" s="240" t="s">
        <v>150</v>
      </c>
      <c r="G618" s="238"/>
      <c r="H618" s="241">
        <v>1.3500000000000001</v>
      </c>
      <c r="I618" s="242"/>
      <c r="J618" s="238"/>
      <c r="K618" s="238"/>
      <c r="L618" s="243"/>
      <c r="M618" s="244"/>
      <c r="N618" s="245"/>
      <c r="O618" s="245"/>
      <c r="P618" s="245"/>
      <c r="Q618" s="245"/>
      <c r="R618" s="245"/>
      <c r="S618" s="245"/>
      <c r="T618" s="246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47" t="s">
        <v>148</v>
      </c>
      <c r="AU618" s="247" t="s">
        <v>83</v>
      </c>
      <c r="AV618" s="13" t="s">
        <v>146</v>
      </c>
      <c r="AW618" s="13" t="s">
        <v>32</v>
      </c>
      <c r="AX618" s="13" t="s">
        <v>83</v>
      </c>
      <c r="AY618" s="247" t="s">
        <v>141</v>
      </c>
    </row>
    <row r="619" s="2" customFormat="1" ht="16.5" customHeight="1">
      <c r="A619" s="38"/>
      <c r="B619" s="39"/>
      <c r="C619" s="211" t="s">
        <v>713</v>
      </c>
      <c r="D619" s="211" t="s">
        <v>142</v>
      </c>
      <c r="E619" s="212" t="s">
        <v>714</v>
      </c>
      <c r="F619" s="213" t="s">
        <v>715</v>
      </c>
      <c r="G619" s="214" t="s">
        <v>145</v>
      </c>
      <c r="H619" s="215">
        <v>164</v>
      </c>
      <c r="I619" s="216"/>
      <c r="J619" s="217">
        <f>ROUND(I619*H619,2)</f>
        <v>0</v>
      </c>
      <c r="K619" s="218"/>
      <c r="L619" s="44"/>
      <c r="M619" s="219" t="s">
        <v>1</v>
      </c>
      <c r="N619" s="220" t="s">
        <v>40</v>
      </c>
      <c r="O619" s="91"/>
      <c r="P619" s="221">
        <f>O619*H619</f>
        <v>0</v>
      </c>
      <c r="Q619" s="221">
        <v>0</v>
      </c>
      <c r="R619" s="221">
        <f>Q619*H619</f>
        <v>0</v>
      </c>
      <c r="S619" s="221">
        <v>0</v>
      </c>
      <c r="T619" s="222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3" t="s">
        <v>260</v>
      </c>
      <c r="AT619" s="223" t="s">
        <v>142</v>
      </c>
      <c r="AU619" s="223" t="s">
        <v>83</v>
      </c>
      <c r="AY619" s="17" t="s">
        <v>141</v>
      </c>
      <c r="BE619" s="224">
        <f>IF(N619="základní",J619,0)</f>
        <v>0</v>
      </c>
      <c r="BF619" s="224">
        <f>IF(N619="snížená",J619,0)</f>
        <v>0</v>
      </c>
      <c r="BG619" s="224">
        <f>IF(N619="zákl. přenesená",J619,0)</f>
        <v>0</v>
      </c>
      <c r="BH619" s="224">
        <f>IF(N619="sníž. přenesená",J619,0)</f>
        <v>0</v>
      </c>
      <c r="BI619" s="224">
        <f>IF(N619="nulová",J619,0)</f>
        <v>0</v>
      </c>
      <c r="BJ619" s="17" t="s">
        <v>83</v>
      </c>
      <c r="BK619" s="224">
        <f>ROUND(I619*H619,2)</f>
        <v>0</v>
      </c>
      <c r="BL619" s="17" t="s">
        <v>260</v>
      </c>
      <c r="BM619" s="223" t="s">
        <v>716</v>
      </c>
    </row>
    <row r="620" s="12" customFormat="1">
      <c r="A620" s="12"/>
      <c r="B620" s="225"/>
      <c r="C620" s="226"/>
      <c r="D620" s="227" t="s">
        <v>148</v>
      </c>
      <c r="E620" s="228" t="s">
        <v>1</v>
      </c>
      <c r="F620" s="229" t="s">
        <v>717</v>
      </c>
      <c r="G620" s="226"/>
      <c r="H620" s="230">
        <v>31.699999999999999</v>
      </c>
      <c r="I620" s="231"/>
      <c r="J620" s="226"/>
      <c r="K620" s="226"/>
      <c r="L620" s="232"/>
      <c r="M620" s="233"/>
      <c r="N620" s="234"/>
      <c r="O620" s="234"/>
      <c r="P620" s="234"/>
      <c r="Q620" s="234"/>
      <c r="R620" s="234"/>
      <c r="S620" s="234"/>
      <c r="T620" s="235"/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T620" s="236" t="s">
        <v>148</v>
      </c>
      <c r="AU620" s="236" t="s">
        <v>83</v>
      </c>
      <c r="AV620" s="12" t="s">
        <v>85</v>
      </c>
      <c r="AW620" s="12" t="s">
        <v>32</v>
      </c>
      <c r="AX620" s="12" t="s">
        <v>75</v>
      </c>
      <c r="AY620" s="236" t="s">
        <v>141</v>
      </c>
    </row>
    <row r="621" s="12" customFormat="1">
      <c r="A621" s="12"/>
      <c r="B621" s="225"/>
      <c r="C621" s="226"/>
      <c r="D621" s="227" t="s">
        <v>148</v>
      </c>
      <c r="E621" s="228" t="s">
        <v>1</v>
      </c>
      <c r="F621" s="229" t="s">
        <v>718</v>
      </c>
      <c r="G621" s="226"/>
      <c r="H621" s="230">
        <v>3.48</v>
      </c>
      <c r="I621" s="231"/>
      <c r="J621" s="226"/>
      <c r="K621" s="226"/>
      <c r="L621" s="232"/>
      <c r="M621" s="233"/>
      <c r="N621" s="234"/>
      <c r="O621" s="234"/>
      <c r="P621" s="234"/>
      <c r="Q621" s="234"/>
      <c r="R621" s="234"/>
      <c r="S621" s="234"/>
      <c r="T621" s="235"/>
      <c r="U621" s="12"/>
      <c r="V621" s="12"/>
      <c r="W621" s="12"/>
      <c r="X621" s="12"/>
      <c r="Y621" s="12"/>
      <c r="Z621" s="12"/>
      <c r="AA621" s="12"/>
      <c r="AB621" s="12"/>
      <c r="AC621" s="12"/>
      <c r="AD621" s="12"/>
      <c r="AE621" s="12"/>
      <c r="AT621" s="236" t="s">
        <v>148</v>
      </c>
      <c r="AU621" s="236" t="s">
        <v>83</v>
      </c>
      <c r="AV621" s="12" t="s">
        <v>85</v>
      </c>
      <c r="AW621" s="12" t="s">
        <v>32</v>
      </c>
      <c r="AX621" s="12" t="s">
        <v>75</v>
      </c>
      <c r="AY621" s="236" t="s">
        <v>141</v>
      </c>
    </row>
    <row r="622" s="12" customFormat="1">
      <c r="A622" s="12"/>
      <c r="B622" s="225"/>
      <c r="C622" s="226"/>
      <c r="D622" s="227" t="s">
        <v>148</v>
      </c>
      <c r="E622" s="228" t="s">
        <v>1</v>
      </c>
      <c r="F622" s="229" t="s">
        <v>719</v>
      </c>
      <c r="G622" s="226"/>
      <c r="H622" s="230">
        <v>55.280000000000001</v>
      </c>
      <c r="I622" s="231"/>
      <c r="J622" s="226"/>
      <c r="K622" s="226"/>
      <c r="L622" s="232"/>
      <c r="M622" s="233"/>
      <c r="N622" s="234"/>
      <c r="O622" s="234"/>
      <c r="P622" s="234"/>
      <c r="Q622" s="234"/>
      <c r="R622" s="234"/>
      <c r="S622" s="234"/>
      <c r="T622" s="235"/>
      <c r="U622" s="12"/>
      <c r="V622" s="12"/>
      <c r="W622" s="12"/>
      <c r="X622" s="12"/>
      <c r="Y622" s="12"/>
      <c r="Z622" s="12"/>
      <c r="AA622" s="12"/>
      <c r="AB622" s="12"/>
      <c r="AC622" s="12"/>
      <c r="AD622" s="12"/>
      <c r="AE622" s="12"/>
      <c r="AT622" s="236" t="s">
        <v>148</v>
      </c>
      <c r="AU622" s="236" t="s">
        <v>83</v>
      </c>
      <c r="AV622" s="12" t="s">
        <v>85</v>
      </c>
      <c r="AW622" s="12" t="s">
        <v>32</v>
      </c>
      <c r="AX622" s="12" t="s">
        <v>75</v>
      </c>
      <c r="AY622" s="236" t="s">
        <v>141</v>
      </c>
    </row>
    <row r="623" s="12" customFormat="1">
      <c r="A623" s="12"/>
      <c r="B623" s="225"/>
      <c r="C623" s="226"/>
      <c r="D623" s="227" t="s">
        <v>148</v>
      </c>
      <c r="E623" s="228" t="s">
        <v>1</v>
      </c>
      <c r="F623" s="229" t="s">
        <v>720</v>
      </c>
      <c r="G623" s="226"/>
      <c r="H623" s="230">
        <v>36.740000000000002</v>
      </c>
      <c r="I623" s="231"/>
      <c r="J623" s="226"/>
      <c r="K623" s="226"/>
      <c r="L623" s="232"/>
      <c r="M623" s="233"/>
      <c r="N623" s="234"/>
      <c r="O623" s="234"/>
      <c r="P623" s="234"/>
      <c r="Q623" s="234"/>
      <c r="R623" s="234"/>
      <c r="S623" s="234"/>
      <c r="T623" s="235"/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T623" s="236" t="s">
        <v>148</v>
      </c>
      <c r="AU623" s="236" t="s">
        <v>83</v>
      </c>
      <c r="AV623" s="12" t="s">
        <v>85</v>
      </c>
      <c r="AW623" s="12" t="s">
        <v>32</v>
      </c>
      <c r="AX623" s="12" t="s">
        <v>75</v>
      </c>
      <c r="AY623" s="236" t="s">
        <v>141</v>
      </c>
    </row>
    <row r="624" s="12" customFormat="1">
      <c r="A624" s="12"/>
      <c r="B624" s="225"/>
      <c r="C624" s="226"/>
      <c r="D624" s="227" t="s">
        <v>148</v>
      </c>
      <c r="E624" s="228" t="s">
        <v>1</v>
      </c>
      <c r="F624" s="229" t="s">
        <v>721</v>
      </c>
      <c r="G624" s="226"/>
      <c r="H624" s="230">
        <v>36.799999999999997</v>
      </c>
      <c r="I624" s="231"/>
      <c r="J624" s="226"/>
      <c r="K624" s="226"/>
      <c r="L624" s="232"/>
      <c r="M624" s="233"/>
      <c r="N624" s="234"/>
      <c r="O624" s="234"/>
      <c r="P624" s="234"/>
      <c r="Q624" s="234"/>
      <c r="R624" s="234"/>
      <c r="S624" s="234"/>
      <c r="T624" s="235"/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T624" s="236" t="s">
        <v>148</v>
      </c>
      <c r="AU624" s="236" t="s">
        <v>83</v>
      </c>
      <c r="AV624" s="12" t="s">
        <v>85</v>
      </c>
      <c r="AW624" s="12" t="s">
        <v>32</v>
      </c>
      <c r="AX624" s="12" t="s">
        <v>75</v>
      </c>
      <c r="AY624" s="236" t="s">
        <v>141</v>
      </c>
    </row>
    <row r="625" s="13" customFormat="1">
      <c r="A625" s="13"/>
      <c r="B625" s="237"/>
      <c r="C625" s="238"/>
      <c r="D625" s="227" t="s">
        <v>148</v>
      </c>
      <c r="E625" s="239" t="s">
        <v>1</v>
      </c>
      <c r="F625" s="240" t="s">
        <v>150</v>
      </c>
      <c r="G625" s="238"/>
      <c r="H625" s="241">
        <v>164</v>
      </c>
      <c r="I625" s="242"/>
      <c r="J625" s="238"/>
      <c r="K625" s="238"/>
      <c r="L625" s="243"/>
      <c r="M625" s="244"/>
      <c r="N625" s="245"/>
      <c r="O625" s="245"/>
      <c r="P625" s="245"/>
      <c r="Q625" s="245"/>
      <c r="R625" s="245"/>
      <c r="S625" s="245"/>
      <c r="T625" s="246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47" t="s">
        <v>148</v>
      </c>
      <c r="AU625" s="247" t="s">
        <v>83</v>
      </c>
      <c r="AV625" s="13" t="s">
        <v>146</v>
      </c>
      <c r="AW625" s="13" t="s">
        <v>32</v>
      </c>
      <c r="AX625" s="13" t="s">
        <v>83</v>
      </c>
      <c r="AY625" s="247" t="s">
        <v>141</v>
      </c>
    </row>
    <row r="626" s="2" customFormat="1" ht="16.5" customHeight="1">
      <c r="A626" s="38"/>
      <c r="B626" s="39"/>
      <c r="C626" s="211" t="s">
        <v>722</v>
      </c>
      <c r="D626" s="211" t="s">
        <v>142</v>
      </c>
      <c r="E626" s="212" t="s">
        <v>723</v>
      </c>
      <c r="F626" s="213" t="s">
        <v>724</v>
      </c>
      <c r="G626" s="214" t="s">
        <v>203</v>
      </c>
      <c r="H626" s="215">
        <v>543.97199999999998</v>
      </c>
      <c r="I626" s="216"/>
      <c r="J626" s="217">
        <f>ROUND(I626*H626,2)</f>
        <v>0</v>
      </c>
      <c r="K626" s="218"/>
      <c r="L626" s="44"/>
      <c r="M626" s="219" t="s">
        <v>1</v>
      </c>
      <c r="N626" s="220" t="s">
        <v>40</v>
      </c>
      <c r="O626" s="91"/>
      <c r="P626" s="221">
        <f>O626*H626</f>
        <v>0</v>
      </c>
      <c r="Q626" s="221">
        <v>0</v>
      </c>
      <c r="R626" s="221">
        <f>Q626*H626</f>
        <v>0</v>
      </c>
      <c r="S626" s="221">
        <v>0</v>
      </c>
      <c r="T626" s="222">
        <f>S626*H626</f>
        <v>0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3" t="s">
        <v>260</v>
      </c>
      <c r="AT626" s="223" t="s">
        <v>142</v>
      </c>
      <c r="AU626" s="223" t="s">
        <v>83</v>
      </c>
      <c r="AY626" s="17" t="s">
        <v>141</v>
      </c>
      <c r="BE626" s="224">
        <f>IF(N626="základní",J626,0)</f>
        <v>0</v>
      </c>
      <c r="BF626" s="224">
        <f>IF(N626="snížená",J626,0)</f>
        <v>0</v>
      </c>
      <c r="BG626" s="224">
        <f>IF(N626="zákl. přenesená",J626,0)</f>
        <v>0</v>
      </c>
      <c r="BH626" s="224">
        <f>IF(N626="sníž. přenesená",J626,0)</f>
        <v>0</v>
      </c>
      <c r="BI626" s="224">
        <f>IF(N626="nulová",J626,0)</f>
        <v>0</v>
      </c>
      <c r="BJ626" s="17" t="s">
        <v>83</v>
      </c>
      <c r="BK626" s="224">
        <f>ROUND(I626*H626,2)</f>
        <v>0</v>
      </c>
      <c r="BL626" s="17" t="s">
        <v>260</v>
      </c>
      <c r="BM626" s="223" t="s">
        <v>725</v>
      </c>
    </row>
    <row r="627" s="12" customFormat="1">
      <c r="A627" s="12"/>
      <c r="B627" s="225"/>
      <c r="C627" s="226"/>
      <c r="D627" s="227" t="s">
        <v>148</v>
      </c>
      <c r="E627" s="228" t="s">
        <v>1</v>
      </c>
      <c r="F627" s="229" t="s">
        <v>726</v>
      </c>
      <c r="G627" s="226"/>
      <c r="H627" s="230">
        <v>14.199999999999999</v>
      </c>
      <c r="I627" s="231"/>
      <c r="J627" s="226"/>
      <c r="K627" s="226"/>
      <c r="L627" s="232"/>
      <c r="M627" s="233"/>
      <c r="N627" s="234"/>
      <c r="O627" s="234"/>
      <c r="P627" s="234"/>
      <c r="Q627" s="234"/>
      <c r="R627" s="234"/>
      <c r="S627" s="234"/>
      <c r="T627" s="235"/>
      <c r="U627" s="12"/>
      <c r="V627" s="12"/>
      <c r="W627" s="12"/>
      <c r="X627" s="12"/>
      <c r="Y627" s="12"/>
      <c r="Z627" s="12"/>
      <c r="AA627" s="12"/>
      <c r="AB627" s="12"/>
      <c r="AC627" s="12"/>
      <c r="AD627" s="12"/>
      <c r="AE627" s="12"/>
      <c r="AT627" s="236" t="s">
        <v>148</v>
      </c>
      <c r="AU627" s="236" t="s">
        <v>83</v>
      </c>
      <c r="AV627" s="12" t="s">
        <v>85</v>
      </c>
      <c r="AW627" s="12" t="s">
        <v>32</v>
      </c>
      <c r="AX627" s="12" t="s">
        <v>75</v>
      </c>
      <c r="AY627" s="236" t="s">
        <v>141</v>
      </c>
    </row>
    <row r="628" s="12" customFormat="1">
      <c r="A628" s="12"/>
      <c r="B628" s="225"/>
      <c r="C628" s="226"/>
      <c r="D628" s="227" t="s">
        <v>148</v>
      </c>
      <c r="E628" s="228" t="s">
        <v>1</v>
      </c>
      <c r="F628" s="229" t="s">
        <v>727</v>
      </c>
      <c r="G628" s="226"/>
      <c r="H628" s="230">
        <v>19.899999999999999</v>
      </c>
      <c r="I628" s="231"/>
      <c r="J628" s="226"/>
      <c r="K628" s="226"/>
      <c r="L628" s="232"/>
      <c r="M628" s="233"/>
      <c r="N628" s="234"/>
      <c r="O628" s="234"/>
      <c r="P628" s="234"/>
      <c r="Q628" s="234"/>
      <c r="R628" s="234"/>
      <c r="S628" s="234"/>
      <c r="T628" s="235"/>
      <c r="U628" s="12"/>
      <c r="V628" s="12"/>
      <c r="W628" s="12"/>
      <c r="X628" s="12"/>
      <c r="Y628" s="12"/>
      <c r="Z628" s="12"/>
      <c r="AA628" s="12"/>
      <c r="AB628" s="12"/>
      <c r="AC628" s="12"/>
      <c r="AD628" s="12"/>
      <c r="AE628" s="12"/>
      <c r="AT628" s="236" t="s">
        <v>148</v>
      </c>
      <c r="AU628" s="236" t="s">
        <v>83</v>
      </c>
      <c r="AV628" s="12" t="s">
        <v>85</v>
      </c>
      <c r="AW628" s="12" t="s">
        <v>32</v>
      </c>
      <c r="AX628" s="12" t="s">
        <v>75</v>
      </c>
      <c r="AY628" s="236" t="s">
        <v>141</v>
      </c>
    </row>
    <row r="629" s="12" customFormat="1">
      <c r="A629" s="12"/>
      <c r="B629" s="225"/>
      <c r="C629" s="226"/>
      <c r="D629" s="227" t="s">
        <v>148</v>
      </c>
      <c r="E629" s="228" t="s">
        <v>1</v>
      </c>
      <c r="F629" s="229" t="s">
        <v>728</v>
      </c>
      <c r="G629" s="226"/>
      <c r="H629" s="230">
        <v>12.199999999999999</v>
      </c>
      <c r="I629" s="231"/>
      <c r="J629" s="226"/>
      <c r="K629" s="226"/>
      <c r="L629" s="232"/>
      <c r="M629" s="233"/>
      <c r="N629" s="234"/>
      <c r="O629" s="234"/>
      <c r="P629" s="234"/>
      <c r="Q629" s="234"/>
      <c r="R629" s="234"/>
      <c r="S629" s="234"/>
      <c r="T629" s="235"/>
      <c r="U629" s="12"/>
      <c r="V629" s="12"/>
      <c r="W629" s="12"/>
      <c r="X629" s="12"/>
      <c r="Y629" s="12"/>
      <c r="Z629" s="12"/>
      <c r="AA629" s="12"/>
      <c r="AB629" s="12"/>
      <c r="AC629" s="12"/>
      <c r="AD629" s="12"/>
      <c r="AE629" s="12"/>
      <c r="AT629" s="236" t="s">
        <v>148</v>
      </c>
      <c r="AU629" s="236" t="s">
        <v>83</v>
      </c>
      <c r="AV629" s="12" t="s">
        <v>85</v>
      </c>
      <c r="AW629" s="12" t="s">
        <v>32</v>
      </c>
      <c r="AX629" s="12" t="s">
        <v>75</v>
      </c>
      <c r="AY629" s="236" t="s">
        <v>141</v>
      </c>
    </row>
    <row r="630" s="12" customFormat="1">
      <c r="A630" s="12"/>
      <c r="B630" s="225"/>
      <c r="C630" s="226"/>
      <c r="D630" s="227" t="s">
        <v>148</v>
      </c>
      <c r="E630" s="228" t="s">
        <v>1</v>
      </c>
      <c r="F630" s="229" t="s">
        <v>729</v>
      </c>
      <c r="G630" s="226"/>
      <c r="H630" s="230">
        <v>8.1999999999999993</v>
      </c>
      <c r="I630" s="231"/>
      <c r="J630" s="226"/>
      <c r="K630" s="226"/>
      <c r="L630" s="232"/>
      <c r="M630" s="233"/>
      <c r="N630" s="234"/>
      <c r="O630" s="234"/>
      <c r="P630" s="234"/>
      <c r="Q630" s="234"/>
      <c r="R630" s="234"/>
      <c r="S630" s="234"/>
      <c r="T630" s="235"/>
      <c r="U630" s="12"/>
      <c r="V630" s="12"/>
      <c r="W630" s="12"/>
      <c r="X630" s="12"/>
      <c r="Y630" s="12"/>
      <c r="Z630" s="12"/>
      <c r="AA630" s="12"/>
      <c r="AB630" s="12"/>
      <c r="AC630" s="12"/>
      <c r="AD630" s="12"/>
      <c r="AE630" s="12"/>
      <c r="AT630" s="236" t="s">
        <v>148</v>
      </c>
      <c r="AU630" s="236" t="s">
        <v>83</v>
      </c>
      <c r="AV630" s="12" t="s">
        <v>85</v>
      </c>
      <c r="AW630" s="12" t="s">
        <v>32</v>
      </c>
      <c r="AX630" s="12" t="s">
        <v>75</v>
      </c>
      <c r="AY630" s="236" t="s">
        <v>141</v>
      </c>
    </row>
    <row r="631" s="12" customFormat="1">
      <c r="A631" s="12"/>
      <c r="B631" s="225"/>
      <c r="C631" s="226"/>
      <c r="D631" s="227" t="s">
        <v>148</v>
      </c>
      <c r="E631" s="228" t="s">
        <v>1</v>
      </c>
      <c r="F631" s="229" t="s">
        <v>730</v>
      </c>
      <c r="G631" s="226"/>
      <c r="H631" s="230">
        <v>23.199999999999999</v>
      </c>
      <c r="I631" s="231"/>
      <c r="J631" s="226"/>
      <c r="K631" s="226"/>
      <c r="L631" s="232"/>
      <c r="M631" s="233"/>
      <c r="N631" s="234"/>
      <c r="O631" s="234"/>
      <c r="P631" s="234"/>
      <c r="Q631" s="234"/>
      <c r="R631" s="234"/>
      <c r="S631" s="234"/>
      <c r="T631" s="235"/>
      <c r="U631" s="12"/>
      <c r="V631" s="12"/>
      <c r="W631" s="12"/>
      <c r="X631" s="12"/>
      <c r="Y631" s="12"/>
      <c r="Z631" s="12"/>
      <c r="AA631" s="12"/>
      <c r="AB631" s="12"/>
      <c r="AC631" s="12"/>
      <c r="AD631" s="12"/>
      <c r="AE631" s="12"/>
      <c r="AT631" s="236" t="s">
        <v>148</v>
      </c>
      <c r="AU631" s="236" t="s">
        <v>83</v>
      </c>
      <c r="AV631" s="12" t="s">
        <v>85</v>
      </c>
      <c r="AW631" s="12" t="s">
        <v>32</v>
      </c>
      <c r="AX631" s="12" t="s">
        <v>75</v>
      </c>
      <c r="AY631" s="236" t="s">
        <v>141</v>
      </c>
    </row>
    <row r="632" s="12" customFormat="1">
      <c r="A632" s="12"/>
      <c r="B632" s="225"/>
      <c r="C632" s="226"/>
      <c r="D632" s="227" t="s">
        <v>148</v>
      </c>
      <c r="E632" s="228" t="s">
        <v>1</v>
      </c>
      <c r="F632" s="229" t="s">
        <v>727</v>
      </c>
      <c r="G632" s="226"/>
      <c r="H632" s="230">
        <v>19.899999999999999</v>
      </c>
      <c r="I632" s="231"/>
      <c r="J632" s="226"/>
      <c r="K632" s="226"/>
      <c r="L632" s="232"/>
      <c r="M632" s="233"/>
      <c r="N632" s="234"/>
      <c r="O632" s="234"/>
      <c r="P632" s="234"/>
      <c r="Q632" s="234"/>
      <c r="R632" s="234"/>
      <c r="S632" s="234"/>
      <c r="T632" s="235"/>
      <c r="U632" s="12"/>
      <c r="V632" s="12"/>
      <c r="W632" s="12"/>
      <c r="X632" s="12"/>
      <c r="Y632" s="12"/>
      <c r="Z632" s="12"/>
      <c r="AA632" s="12"/>
      <c r="AB632" s="12"/>
      <c r="AC632" s="12"/>
      <c r="AD632" s="12"/>
      <c r="AE632" s="12"/>
      <c r="AT632" s="236" t="s">
        <v>148</v>
      </c>
      <c r="AU632" s="236" t="s">
        <v>83</v>
      </c>
      <c r="AV632" s="12" t="s">
        <v>85</v>
      </c>
      <c r="AW632" s="12" t="s">
        <v>32</v>
      </c>
      <c r="AX632" s="12" t="s">
        <v>75</v>
      </c>
      <c r="AY632" s="236" t="s">
        <v>141</v>
      </c>
    </row>
    <row r="633" s="12" customFormat="1">
      <c r="A633" s="12"/>
      <c r="B633" s="225"/>
      <c r="C633" s="226"/>
      <c r="D633" s="227" t="s">
        <v>148</v>
      </c>
      <c r="E633" s="228" t="s">
        <v>1</v>
      </c>
      <c r="F633" s="229" t="s">
        <v>731</v>
      </c>
      <c r="G633" s="226"/>
      <c r="H633" s="230">
        <v>23.449999999999999</v>
      </c>
      <c r="I633" s="231"/>
      <c r="J633" s="226"/>
      <c r="K633" s="226"/>
      <c r="L633" s="232"/>
      <c r="M633" s="233"/>
      <c r="N633" s="234"/>
      <c r="O633" s="234"/>
      <c r="P633" s="234"/>
      <c r="Q633" s="234"/>
      <c r="R633" s="234"/>
      <c r="S633" s="234"/>
      <c r="T633" s="235"/>
      <c r="U633" s="12"/>
      <c r="V633" s="12"/>
      <c r="W633" s="12"/>
      <c r="X633" s="12"/>
      <c r="Y633" s="12"/>
      <c r="Z633" s="12"/>
      <c r="AA633" s="12"/>
      <c r="AB633" s="12"/>
      <c r="AC633" s="12"/>
      <c r="AD633" s="12"/>
      <c r="AE633" s="12"/>
      <c r="AT633" s="236" t="s">
        <v>148</v>
      </c>
      <c r="AU633" s="236" t="s">
        <v>83</v>
      </c>
      <c r="AV633" s="12" t="s">
        <v>85</v>
      </c>
      <c r="AW633" s="12" t="s">
        <v>32</v>
      </c>
      <c r="AX633" s="12" t="s">
        <v>75</v>
      </c>
      <c r="AY633" s="236" t="s">
        <v>141</v>
      </c>
    </row>
    <row r="634" s="12" customFormat="1">
      <c r="A634" s="12"/>
      <c r="B634" s="225"/>
      <c r="C634" s="226"/>
      <c r="D634" s="227" t="s">
        <v>148</v>
      </c>
      <c r="E634" s="228" t="s">
        <v>1</v>
      </c>
      <c r="F634" s="229" t="s">
        <v>732</v>
      </c>
      <c r="G634" s="226"/>
      <c r="H634" s="230">
        <v>23.359999999999999</v>
      </c>
      <c r="I634" s="231"/>
      <c r="J634" s="226"/>
      <c r="K634" s="226"/>
      <c r="L634" s="232"/>
      <c r="M634" s="233"/>
      <c r="N634" s="234"/>
      <c r="O634" s="234"/>
      <c r="P634" s="234"/>
      <c r="Q634" s="234"/>
      <c r="R634" s="234"/>
      <c r="S634" s="234"/>
      <c r="T634" s="235"/>
      <c r="U634" s="12"/>
      <c r="V634" s="12"/>
      <c r="W634" s="12"/>
      <c r="X634" s="12"/>
      <c r="Y634" s="12"/>
      <c r="Z634" s="12"/>
      <c r="AA634" s="12"/>
      <c r="AB634" s="12"/>
      <c r="AC634" s="12"/>
      <c r="AD634" s="12"/>
      <c r="AE634" s="12"/>
      <c r="AT634" s="236" t="s">
        <v>148</v>
      </c>
      <c r="AU634" s="236" t="s">
        <v>83</v>
      </c>
      <c r="AV634" s="12" t="s">
        <v>85</v>
      </c>
      <c r="AW634" s="12" t="s">
        <v>32</v>
      </c>
      <c r="AX634" s="12" t="s">
        <v>75</v>
      </c>
      <c r="AY634" s="236" t="s">
        <v>141</v>
      </c>
    </row>
    <row r="635" s="12" customFormat="1">
      <c r="A635" s="12"/>
      <c r="B635" s="225"/>
      <c r="C635" s="226"/>
      <c r="D635" s="227" t="s">
        <v>148</v>
      </c>
      <c r="E635" s="228" t="s">
        <v>1</v>
      </c>
      <c r="F635" s="229" t="s">
        <v>733</v>
      </c>
      <c r="G635" s="226"/>
      <c r="H635" s="230">
        <v>17.59</v>
      </c>
      <c r="I635" s="231"/>
      <c r="J635" s="226"/>
      <c r="K635" s="226"/>
      <c r="L635" s="232"/>
      <c r="M635" s="233"/>
      <c r="N635" s="234"/>
      <c r="O635" s="234"/>
      <c r="P635" s="234"/>
      <c r="Q635" s="234"/>
      <c r="R635" s="234"/>
      <c r="S635" s="234"/>
      <c r="T635" s="235"/>
      <c r="U635" s="12"/>
      <c r="V635" s="12"/>
      <c r="W635" s="12"/>
      <c r="X635" s="12"/>
      <c r="Y635" s="12"/>
      <c r="Z635" s="12"/>
      <c r="AA635" s="12"/>
      <c r="AB635" s="12"/>
      <c r="AC635" s="12"/>
      <c r="AD635" s="12"/>
      <c r="AE635" s="12"/>
      <c r="AT635" s="236" t="s">
        <v>148</v>
      </c>
      <c r="AU635" s="236" t="s">
        <v>83</v>
      </c>
      <c r="AV635" s="12" t="s">
        <v>85</v>
      </c>
      <c r="AW635" s="12" t="s">
        <v>32</v>
      </c>
      <c r="AX635" s="12" t="s">
        <v>75</v>
      </c>
      <c r="AY635" s="236" t="s">
        <v>141</v>
      </c>
    </row>
    <row r="636" s="12" customFormat="1">
      <c r="A636" s="12"/>
      <c r="B636" s="225"/>
      <c r="C636" s="226"/>
      <c r="D636" s="227" t="s">
        <v>148</v>
      </c>
      <c r="E636" s="228" t="s">
        <v>1</v>
      </c>
      <c r="F636" s="229" t="s">
        <v>734</v>
      </c>
      <c r="G636" s="226"/>
      <c r="H636" s="230">
        <v>15.26</v>
      </c>
      <c r="I636" s="231"/>
      <c r="J636" s="226"/>
      <c r="K636" s="226"/>
      <c r="L636" s="232"/>
      <c r="M636" s="233"/>
      <c r="N636" s="234"/>
      <c r="O636" s="234"/>
      <c r="P636" s="234"/>
      <c r="Q636" s="234"/>
      <c r="R636" s="234"/>
      <c r="S636" s="234"/>
      <c r="T636" s="235"/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T636" s="236" t="s">
        <v>148</v>
      </c>
      <c r="AU636" s="236" t="s">
        <v>83</v>
      </c>
      <c r="AV636" s="12" t="s">
        <v>85</v>
      </c>
      <c r="AW636" s="12" t="s">
        <v>32</v>
      </c>
      <c r="AX636" s="12" t="s">
        <v>75</v>
      </c>
      <c r="AY636" s="236" t="s">
        <v>141</v>
      </c>
    </row>
    <row r="637" s="12" customFormat="1">
      <c r="A637" s="12"/>
      <c r="B637" s="225"/>
      <c r="C637" s="226"/>
      <c r="D637" s="227" t="s">
        <v>148</v>
      </c>
      <c r="E637" s="228" t="s">
        <v>1</v>
      </c>
      <c r="F637" s="229" t="s">
        <v>735</v>
      </c>
      <c r="G637" s="226"/>
      <c r="H637" s="230">
        <v>21</v>
      </c>
      <c r="I637" s="231"/>
      <c r="J637" s="226"/>
      <c r="K637" s="226"/>
      <c r="L637" s="232"/>
      <c r="M637" s="233"/>
      <c r="N637" s="234"/>
      <c r="O637" s="234"/>
      <c r="P637" s="234"/>
      <c r="Q637" s="234"/>
      <c r="R637" s="234"/>
      <c r="S637" s="234"/>
      <c r="T637" s="235"/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T637" s="236" t="s">
        <v>148</v>
      </c>
      <c r="AU637" s="236" t="s">
        <v>83</v>
      </c>
      <c r="AV637" s="12" t="s">
        <v>85</v>
      </c>
      <c r="AW637" s="12" t="s">
        <v>32</v>
      </c>
      <c r="AX637" s="12" t="s">
        <v>75</v>
      </c>
      <c r="AY637" s="236" t="s">
        <v>141</v>
      </c>
    </row>
    <row r="638" s="12" customFormat="1">
      <c r="A638" s="12"/>
      <c r="B638" s="225"/>
      <c r="C638" s="226"/>
      <c r="D638" s="227" t="s">
        <v>148</v>
      </c>
      <c r="E638" s="228" t="s">
        <v>1</v>
      </c>
      <c r="F638" s="229" t="s">
        <v>736</v>
      </c>
      <c r="G638" s="226"/>
      <c r="H638" s="230">
        <v>12.696</v>
      </c>
      <c r="I638" s="231"/>
      <c r="J638" s="226"/>
      <c r="K638" s="226"/>
      <c r="L638" s="232"/>
      <c r="M638" s="233"/>
      <c r="N638" s="234"/>
      <c r="O638" s="234"/>
      <c r="P638" s="234"/>
      <c r="Q638" s="234"/>
      <c r="R638" s="234"/>
      <c r="S638" s="234"/>
      <c r="T638" s="235"/>
      <c r="U638" s="12"/>
      <c r="V638" s="12"/>
      <c r="W638" s="12"/>
      <c r="X638" s="12"/>
      <c r="Y638" s="12"/>
      <c r="Z638" s="12"/>
      <c r="AA638" s="12"/>
      <c r="AB638" s="12"/>
      <c r="AC638" s="12"/>
      <c r="AD638" s="12"/>
      <c r="AE638" s="12"/>
      <c r="AT638" s="236" t="s">
        <v>148</v>
      </c>
      <c r="AU638" s="236" t="s">
        <v>83</v>
      </c>
      <c r="AV638" s="12" t="s">
        <v>85</v>
      </c>
      <c r="AW638" s="12" t="s">
        <v>32</v>
      </c>
      <c r="AX638" s="12" t="s">
        <v>75</v>
      </c>
      <c r="AY638" s="236" t="s">
        <v>141</v>
      </c>
    </row>
    <row r="639" s="12" customFormat="1">
      <c r="A639" s="12"/>
      <c r="B639" s="225"/>
      <c r="C639" s="226"/>
      <c r="D639" s="227" t="s">
        <v>148</v>
      </c>
      <c r="E639" s="228" t="s">
        <v>1</v>
      </c>
      <c r="F639" s="229" t="s">
        <v>727</v>
      </c>
      <c r="G639" s="226"/>
      <c r="H639" s="230">
        <v>19.899999999999999</v>
      </c>
      <c r="I639" s="231"/>
      <c r="J639" s="226"/>
      <c r="K639" s="226"/>
      <c r="L639" s="232"/>
      <c r="M639" s="233"/>
      <c r="N639" s="234"/>
      <c r="O639" s="234"/>
      <c r="P639" s="234"/>
      <c r="Q639" s="234"/>
      <c r="R639" s="234"/>
      <c r="S639" s="234"/>
      <c r="T639" s="235"/>
      <c r="U639" s="12"/>
      <c r="V639" s="12"/>
      <c r="W639" s="12"/>
      <c r="X639" s="12"/>
      <c r="Y639" s="12"/>
      <c r="Z639" s="12"/>
      <c r="AA639" s="12"/>
      <c r="AB639" s="12"/>
      <c r="AC639" s="12"/>
      <c r="AD639" s="12"/>
      <c r="AE639" s="12"/>
      <c r="AT639" s="236" t="s">
        <v>148</v>
      </c>
      <c r="AU639" s="236" t="s">
        <v>83</v>
      </c>
      <c r="AV639" s="12" t="s">
        <v>85</v>
      </c>
      <c r="AW639" s="12" t="s">
        <v>32</v>
      </c>
      <c r="AX639" s="12" t="s">
        <v>75</v>
      </c>
      <c r="AY639" s="236" t="s">
        <v>141</v>
      </c>
    </row>
    <row r="640" s="12" customFormat="1">
      <c r="A640" s="12"/>
      <c r="B640" s="225"/>
      <c r="C640" s="226"/>
      <c r="D640" s="227" t="s">
        <v>148</v>
      </c>
      <c r="E640" s="228" t="s">
        <v>1</v>
      </c>
      <c r="F640" s="229" t="s">
        <v>737</v>
      </c>
      <c r="G640" s="226"/>
      <c r="H640" s="230">
        <v>25.449999999999999</v>
      </c>
      <c r="I640" s="231"/>
      <c r="J640" s="226"/>
      <c r="K640" s="226"/>
      <c r="L640" s="232"/>
      <c r="M640" s="233"/>
      <c r="N640" s="234"/>
      <c r="O640" s="234"/>
      <c r="P640" s="234"/>
      <c r="Q640" s="234"/>
      <c r="R640" s="234"/>
      <c r="S640" s="234"/>
      <c r="T640" s="235"/>
      <c r="U640" s="12"/>
      <c r="V640" s="12"/>
      <c r="W640" s="12"/>
      <c r="X640" s="12"/>
      <c r="Y640" s="12"/>
      <c r="Z640" s="12"/>
      <c r="AA640" s="12"/>
      <c r="AB640" s="12"/>
      <c r="AC640" s="12"/>
      <c r="AD640" s="12"/>
      <c r="AE640" s="12"/>
      <c r="AT640" s="236" t="s">
        <v>148</v>
      </c>
      <c r="AU640" s="236" t="s">
        <v>83</v>
      </c>
      <c r="AV640" s="12" t="s">
        <v>85</v>
      </c>
      <c r="AW640" s="12" t="s">
        <v>32</v>
      </c>
      <c r="AX640" s="12" t="s">
        <v>75</v>
      </c>
      <c r="AY640" s="236" t="s">
        <v>141</v>
      </c>
    </row>
    <row r="641" s="12" customFormat="1">
      <c r="A641" s="12"/>
      <c r="B641" s="225"/>
      <c r="C641" s="226"/>
      <c r="D641" s="227" t="s">
        <v>148</v>
      </c>
      <c r="E641" s="228" t="s">
        <v>1</v>
      </c>
      <c r="F641" s="229" t="s">
        <v>732</v>
      </c>
      <c r="G641" s="226"/>
      <c r="H641" s="230">
        <v>23.359999999999999</v>
      </c>
      <c r="I641" s="231"/>
      <c r="J641" s="226"/>
      <c r="K641" s="226"/>
      <c r="L641" s="232"/>
      <c r="M641" s="233"/>
      <c r="N641" s="234"/>
      <c r="O641" s="234"/>
      <c r="P641" s="234"/>
      <c r="Q641" s="234"/>
      <c r="R641" s="234"/>
      <c r="S641" s="234"/>
      <c r="T641" s="235"/>
      <c r="U641" s="12"/>
      <c r="V641" s="12"/>
      <c r="W641" s="12"/>
      <c r="X641" s="12"/>
      <c r="Y641" s="12"/>
      <c r="Z641" s="12"/>
      <c r="AA641" s="12"/>
      <c r="AB641" s="12"/>
      <c r="AC641" s="12"/>
      <c r="AD641" s="12"/>
      <c r="AE641" s="12"/>
      <c r="AT641" s="236" t="s">
        <v>148</v>
      </c>
      <c r="AU641" s="236" t="s">
        <v>83</v>
      </c>
      <c r="AV641" s="12" t="s">
        <v>85</v>
      </c>
      <c r="AW641" s="12" t="s">
        <v>32</v>
      </c>
      <c r="AX641" s="12" t="s">
        <v>75</v>
      </c>
      <c r="AY641" s="236" t="s">
        <v>141</v>
      </c>
    </row>
    <row r="642" s="12" customFormat="1">
      <c r="A642" s="12"/>
      <c r="B642" s="225"/>
      <c r="C642" s="226"/>
      <c r="D642" s="227" t="s">
        <v>148</v>
      </c>
      <c r="E642" s="228" t="s">
        <v>1</v>
      </c>
      <c r="F642" s="229" t="s">
        <v>733</v>
      </c>
      <c r="G642" s="226"/>
      <c r="H642" s="230">
        <v>17.59</v>
      </c>
      <c r="I642" s="231"/>
      <c r="J642" s="226"/>
      <c r="K642" s="226"/>
      <c r="L642" s="232"/>
      <c r="M642" s="233"/>
      <c r="N642" s="234"/>
      <c r="O642" s="234"/>
      <c r="P642" s="234"/>
      <c r="Q642" s="234"/>
      <c r="R642" s="234"/>
      <c r="S642" s="234"/>
      <c r="T642" s="235"/>
      <c r="U642" s="12"/>
      <c r="V642" s="12"/>
      <c r="W642" s="12"/>
      <c r="X642" s="12"/>
      <c r="Y642" s="12"/>
      <c r="Z642" s="12"/>
      <c r="AA642" s="12"/>
      <c r="AB642" s="12"/>
      <c r="AC642" s="12"/>
      <c r="AD642" s="12"/>
      <c r="AE642" s="12"/>
      <c r="AT642" s="236" t="s">
        <v>148</v>
      </c>
      <c r="AU642" s="236" t="s">
        <v>83</v>
      </c>
      <c r="AV642" s="12" t="s">
        <v>85</v>
      </c>
      <c r="AW642" s="12" t="s">
        <v>32</v>
      </c>
      <c r="AX642" s="12" t="s">
        <v>75</v>
      </c>
      <c r="AY642" s="236" t="s">
        <v>141</v>
      </c>
    </row>
    <row r="643" s="12" customFormat="1">
      <c r="A643" s="12"/>
      <c r="B643" s="225"/>
      <c r="C643" s="226"/>
      <c r="D643" s="227" t="s">
        <v>148</v>
      </c>
      <c r="E643" s="228" t="s">
        <v>1</v>
      </c>
      <c r="F643" s="229" t="s">
        <v>734</v>
      </c>
      <c r="G643" s="226"/>
      <c r="H643" s="230">
        <v>15.26</v>
      </c>
      <c r="I643" s="231"/>
      <c r="J643" s="226"/>
      <c r="K643" s="226"/>
      <c r="L643" s="232"/>
      <c r="M643" s="233"/>
      <c r="N643" s="234"/>
      <c r="O643" s="234"/>
      <c r="P643" s="234"/>
      <c r="Q643" s="234"/>
      <c r="R643" s="234"/>
      <c r="S643" s="234"/>
      <c r="T643" s="235"/>
      <c r="U643" s="12"/>
      <c r="V643" s="12"/>
      <c r="W643" s="12"/>
      <c r="X643" s="12"/>
      <c r="Y643" s="12"/>
      <c r="Z643" s="12"/>
      <c r="AA643" s="12"/>
      <c r="AB643" s="12"/>
      <c r="AC643" s="12"/>
      <c r="AD643" s="12"/>
      <c r="AE643" s="12"/>
      <c r="AT643" s="236" t="s">
        <v>148</v>
      </c>
      <c r="AU643" s="236" t="s">
        <v>83</v>
      </c>
      <c r="AV643" s="12" t="s">
        <v>85</v>
      </c>
      <c r="AW643" s="12" t="s">
        <v>32</v>
      </c>
      <c r="AX643" s="12" t="s">
        <v>75</v>
      </c>
      <c r="AY643" s="236" t="s">
        <v>141</v>
      </c>
    </row>
    <row r="644" s="12" customFormat="1">
      <c r="A644" s="12"/>
      <c r="B644" s="225"/>
      <c r="C644" s="226"/>
      <c r="D644" s="227" t="s">
        <v>148</v>
      </c>
      <c r="E644" s="228" t="s">
        <v>1</v>
      </c>
      <c r="F644" s="229" t="s">
        <v>738</v>
      </c>
      <c r="G644" s="226"/>
      <c r="H644" s="230">
        <v>12.9</v>
      </c>
      <c r="I644" s="231"/>
      <c r="J644" s="226"/>
      <c r="K644" s="226"/>
      <c r="L644" s="232"/>
      <c r="M644" s="233"/>
      <c r="N644" s="234"/>
      <c r="O644" s="234"/>
      <c r="P644" s="234"/>
      <c r="Q644" s="234"/>
      <c r="R644" s="234"/>
      <c r="S644" s="234"/>
      <c r="T644" s="235"/>
      <c r="U644" s="12"/>
      <c r="V644" s="12"/>
      <c r="W644" s="12"/>
      <c r="X644" s="12"/>
      <c r="Y644" s="12"/>
      <c r="Z644" s="12"/>
      <c r="AA644" s="12"/>
      <c r="AB644" s="12"/>
      <c r="AC644" s="12"/>
      <c r="AD644" s="12"/>
      <c r="AE644" s="12"/>
      <c r="AT644" s="236" t="s">
        <v>148</v>
      </c>
      <c r="AU644" s="236" t="s">
        <v>83</v>
      </c>
      <c r="AV644" s="12" t="s">
        <v>85</v>
      </c>
      <c r="AW644" s="12" t="s">
        <v>32</v>
      </c>
      <c r="AX644" s="12" t="s">
        <v>75</v>
      </c>
      <c r="AY644" s="236" t="s">
        <v>141</v>
      </c>
    </row>
    <row r="645" s="12" customFormat="1">
      <c r="A645" s="12"/>
      <c r="B645" s="225"/>
      <c r="C645" s="226"/>
      <c r="D645" s="227" t="s">
        <v>148</v>
      </c>
      <c r="E645" s="228" t="s">
        <v>1</v>
      </c>
      <c r="F645" s="229" t="s">
        <v>739</v>
      </c>
      <c r="G645" s="226"/>
      <c r="H645" s="230">
        <v>12.9</v>
      </c>
      <c r="I645" s="231"/>
      <c r="J645" s="226"/>
      <c r="K645" s="226"/>
      <c r="L645" s="232"/>
      <c r="M645" s="233"/>
      <c r="N645" s="234"/>
      <c r="O645" s="234"/>
      <c r="P645" s="234"/>
      <c r="Q645" s="234"/>
      <c r="R645" s="234"/>
      <c r="S645" s="234"/>
      <c r="T645" s="235"/>
      <c r="U645" s="12"/>
      <c r="V645" s="12"/>
      <c r="W645" s="12"/>
      <c r="X645" s="12"/>
      <c r="Y645" s="12"/>
      <c r="Z645" s="12"/>
      <c r="AA645" s="12"/>
      <c r="AB645" s="12"/>
      <c r="AC645" s="12"/>
      <c r="AD645" s="12"/>
      <c r="AE645" s="12"/>
      <c r="AT645" s="236" t="s">
        <v>148</v>
      </c>
      <c r="AU645" s="236" t="s">
        <v>83</v>
      </c>
      <c r="AV645" s="12" t="s">
        <v>85</v>
      </c>
      <c r="AW645" s="12" t="s">
        <v>32</v>
      </c>
      <c r="AX645" s="12" t="s">
        <v>75</v>
      </c>
      <c r="AY645" s="236" t="s">
        <v>141</v>
      </c>
    </row>
    <row r="646" s="12" customFormat="1">
      <c r="A646" s="12"/>
      <c r="B646" s="225"/>
      <c r="C646" s="226"/>
      <c r="D646" s="227" t="s">
        <v>148</v>
      </c>
      <c r="E646" s="228" t="s">
        <v>1</v>
      </c>
      <c r="F646" s="229" t="s">
        <v>740</v>
      </c>
      <c r="G646" s="226"/>
      <c r="H646" s="230">
        <v>15.800000000000001</v>
      </c>
      <c r="I646" s="231"/>
      <c r="J646" s="226"/>
      <c r="K646" s="226"/>
      <c r="L646" s="232"/>
      <c r="M646" s="233"/>
      <c r="N646" s="234"/>
      <c r="O646" s="234"/>
      <c r="P646" s="234"/>
      <c r="Q646" s="234"/>
      <c r="R646" s="234"/>
      <c r="S646" s="234"/>
      <c r="T646" s="235"/>
      <c r="U646" s="12"/>
      <c r="V646" s="12"/>
      <c r="W646" s="12"/>
      <c r="X646" s="12"/>
      <c r="Y646" s="12"/>
      <c r="Z646" s="12"/>
      <c r="AA646" s="12"/>
      <c r="AB646" s="12"/>
      <c r="AC646" s="12"/>
      <c r="AD646" s="12"/>
      <c r="AE646" s="12"/>
      <c r="AT646" s="236" t="s">
        <v>148</v>
      </c>
      <c r="AU646" s="236" t="s">
        <v>83</v>
      </c>
      <c r="AV646" s="12" t="s">
        <v>85</v>
      </c>
      <c r="AW646" s="12" t="s">
        <v>32</v>
      </c>
      <c r="AX646" s="12" t="s">
        <v>75</v>
      </c>
      <c r="AY646" s="236" t="s">
        <v>141</v>
      </c>
    </row>
    <row r="647" s="12" customFormat="1">
      <c r="A647" s="12"/>
      <c r="B647" s="225"/>
      <c r="C647" s="226"/>
      <c r="D647" s="227" t="s">
        <v>148</v>
      </c>
      <c r="E647" s="228" t="s">
        <v>1</v>
      </c>
      <c r="F647" s="229" t="s">
        <v>727</v>
      </c>
      <c r="G647" s="226"/>
      <c r="H647" s="230">
        <v>19.899999999999999</v>
      </c>
      <c r="I647" s="231"/>
      <c r="J647" s="226"/>
      <c r="K647" s="226"/>
      <c r="L647" s="232"/>
      <c r="M647" s="233"/>
      <c r="N647" s="234"/>
      <c r="O647" s="234"/>
      <c r="P647" s="234"/>
      <c r="Q647" s="234"/>
      <c r="R647" s="234"/>
      <c r="S647" s="234"/>
      <c r="T647" s="235"/>
      <c r="U647" s="12"/>
      <c r="V647" s="12"/>
      <c r="W647" s="12"/>
      <c r="X647" s="12"/>
      <c r="Y647" s="12"/>
      <c r="Z647" s="12"/>
      <c r="AA647" s="12"/>
      <c r="AB647" s="12"/>
      <c r="AC647" s="12"/>
      <c r="AD647" s="12"/>
      <c r="AE647" s="12"/>
      <c r="AT647" s="236" t="s">
        <v>148</v>
      </c>
      <c r="AU647" s="236" t="s">
        <v>83</v>
      </c>
      <c r="AV647" s="12" t="s">
        <v>85</v>
      </c>
      <c r="AW647" s="12" t="s">
        <v>32</v>
      </c>
      <c r="AX647" s="12" t="s">
        <v>75</v>
      </c>
      <c r="AY647" s="236" t="s">
        <v>141</v>
      </c>
    </row>
    <row r="648" s="12" customFormat="1">
      <c r="A648" s="12"/>
      <c r="B648" s="225"/>
      <c r="C648" s="226"/>
      <c r="D648" s="227" t="s">
        <v>148</v>
      </c>
      <c r="E648" s="228" t="s">
        <v>1</v>
      </c>
      <c r="F648" s="229" t="s">
        <v>737</v>
      </c>
      <c r="G648" s="226"/>
      <c r="H648" s="230">
        <v>25.449999999999999</v>
      </c>
      <c r="I648" s="231"/>
      <c r="J648" s="226"/>
      <c r="K648" s="226"/>
      <c r="L648" s="232"/>
      <c r="M648" s="233"/>
      <c r="N648" s="234"/>
      <c r="O648" s="234"/>
      <c r="P648" s="234"/>
      <c r="Q648" s="234"/>
      <c r="R648" s="234"/>
      <c r="S648" s="234"/>
      <c r="T648" s="235"/>
      <c r="U648" s="12"/>
      <c r="V648" s="12"/>
      <c r="W648" s="12"/>
      <c r="X648" s="12"/>
      <c r="Y648" s="12"/>
      <c r="Z648" s="12"/>
      <c r="AA648" s="12"/>
      <c r="AB648" s="12"/>
      <c r="AC648" s="12"/>
      <c r="AD648" s="12"/>
      <c r="AE648" s="12"/>
      <c r="AT648" s="236" t="s">
        <v>148</v>
      </c>
      <c r="AU648" s="236" t="s">
        <v>83</v>
      </c>
      <c r="AV648" s="12" t="s">
        <v>85</v>
      </c>
      <c r="AW648" s="12" t="s">
        <v>32</v>
      </c>
      <c r="AX648" s="12" t="s">
        <v>75</v>
      </c>
      <c r="AY648" s="236" t="s">
        <v>141</v>
      </c>
    </row>
    <row r="649" s="12" customFormat="1">
      <c r="A649" s="12"/>
      <c r="B649" s="225"/>
      <c r="C649" s="226"/>
      <c r="D649" s="227" t="s">
        <v>148</v>
      </c>
      <c r="E649" s="228" t="s">
        <v>1</v>
      </c>
      <c r="F649" s="229" t="s">
        <v>732</v>
      </c>
      <c r="G649" s="226"/>
      <c r="H649" s="230">
        <v>23.359999999999999</v>
      </c>
      <c r="I649" s="231"/>
      <c r="J649" s="226"/>
      <c r="K649" s="226"/>
      <c r="L649" s="232"/>
      <c r="M649" s="233"/>
      <c r="N649" s="234"/>
      <c r="O649" s="234"/>
      <c r="P649" s="234"/>
      <c r="Q649" s="234"/>
      <c r="R649" s="234"/>
      <c r="S649" s="234"/>
      <c r="T649" s="235"/>
      <c r="U649" s="12"/>
      <c r="V649" s="12"/>
      <c r="W649" s="12"/>
      <c r="X649" s="12"/>
      <c r="Y649" s="12"/>
      <c r="Z649" s="12"/>
      <c r="AA649" s="12"/>
      <c r="AB649" s="12"/>
      <c r="AC649" s="12"/>
      <c r="AD649" s="12"/>
      <c r="AE649" s="12"/>
      <c r="AT649" s="236" t="s">
        <v>148</v>
      </c>
      <c r="AU649" s="236" t="s">
        <v>83</v>
      </c>
      <c r="AV649" s="12" t="s">
        <v>85</v>
      </c>
      <c r="AW649" s="12" t="s">
        <v>32</v>
      </c>
      <c r="AX649" s="12" t="s">
        <v>75</v>
      </c>
      <c r="AY649" s="236" t="s">
        <v>141</v>
      </c>
    </row>
    <row r="650" s="12" customFormat="1">
      <c r="A650" s="12"/>
      <c r="B650" s="225"/>
      <c r="C650" s="226"/>
      <c r="D650" s="227" t="s">
        <v>148</v>
      </c>
      <c r="E650" s="228" t="s">
        <v>1</v>
      </c>
      <c r="F650" s="229" t="s">
        <v>733</v>
      </c>
      <c r="G650" s="226"/>
      <c r="H650" s="230">
        <v>17.59</v>
      </c>
      <c r="I650" s="231"/>
      <c r="J650" s="226"/>
      <c r="K650" s="226"/>
      <c r="L650" s="232"/>
      <c r="M650" s="233"/>
      <c r="N650" s="234"/>
      <c r="O650" s="234"/>
      <c r="P650" s="234"/>
      <c r="Q650" s="234"/>
      <c r="R650" s="234"/>
      <c r="S650" s="234"/>
      <c r="T650" s="235"/>
      <c r="U650" s="12"/>
      <c r="V650" s="12"/>
      <c r="W650" s="12"/>
      <c r="X650" s="12"/>
      <c r="Y650" s="12"/>
      <c r="Z650" s="12"/>
      <c r="AA650" s="12"/>
      <c r="AB650" s="12"/>
      <c r="AC650" s="12"/>
      <c r="AD650" s="12"/>
      <c r="AE650" s="12"/>
      <c r="AT650" s="236" t="s">
        <v>148</v>
      </c>
      <c r="AU650" s="236" t="s">
        <v>83</v>
      </c>
      <c r="AV650" s="12" t="s">
        <v>85</v>
      </c>
      <c r="AW650" s="12" t="s">
        <v>32</v>
      </c>
      <c r="AX650" s="12" t="s">
        <v>75</v>
      </c>
      <c r="AY650" s="236" t="s">
        <v>141</v>
      </c>
    </row>
    <row r="651" s="12" customFormat="1">
      <c r="A651" s="12"/>
      <c r="B651" s="225"/>
      <c r="C651" s="226"/>
      <c r="D651" s="227" t="s">
        <v>148</v>
      </c>
      <c r="E651" s="228" t="s">
        <v>1</v>
      </c>
      <c r="F651" s="229" t="s">
        <v>734</v>
      </c>
      <c r="G651" s="226"/>
      <c r="H651" s="230">
        <v>15.26</v>
      </c>
      <c r="I651" s="231"/>
      <c r="J651" s="226"/>
      <c r="K651" s="226"/>
      <c r="L651" s="232"/>
      <c r="M651" s="233"/>
      <c r="N651" s="234"/>
      <c r="O651" s="234"/>
      <c r="P651" s="234"/>
      <c r="Q651" s="234"/>
      <c r="R651" s="234"/>
      <c r="S651" s="234"/>
      <c r="T651" s="235"/>
      <c r="U651" s="12"/>
      <c r="V651" s="12"/>
      <c r="W651" s="12"/>
      <c r="X651" s="12"/>
      <c r="Y651" s="12"/>
      <c r="Z651" s="12"/>
      <c r="AA651" s="12"/>
      <c r="AB651" s="12"/>
      <c r="AC651" s="12"/>
      <c r="AD651" s="12"/>
      <c r="AE651" s="12"/>
      <c r="AT651" s="236" t="s">
        <v>148</v>
      </c>
      <c r="AU651" s="236" t="s">
        <v>83</v>
      </c>
      <c r="AV651" s="12" t="s">
        <v>85</v>
      </c>
      <c r="AW651" s="12" t="s">
        <v>32</v>
      </c>
      <c r="AX651" s="12" t="s">
        <v>75</v>
      </c>
      <c r="AY651" s="236" t="s">
        <v>141</v>
      </c>
    </row>
    <row r="652" s="12" customFormat="1">
      <c r="A652" s="12"/>
      <c r="B652" s="225"/>
      <c r="C652" s="226"/>
      <c r="D652" s="227" t="s">
        <v>148</v>
      </c>
      <c r="E652" s="228" t="s">
        <v>1</v>
      </c>
      <c r="F652" s="229" t="s">
        <v>735</v>
      </c>
      <c r="G652" s="226"/>
      <c r="H652" s="230">
        <v>21</v>
      </c>
      <c r="I652" s="231"/>
      <c r="J652" s="226"/>
      <c r="K652" s="226"/>
      <c r="L652" s="232"/>
      <c r="M652" s="233"/>
      <c r="N652" s="234"/>
      <c r="O652" s="234"/>
      <c r="P652" s="234"/>
      <c r="Q652" s="234"/>
      <c r="R652" s="234"/>
      <c r="S652" s="234"/>
      <c r="T652" s="235"/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T652" s="236" t="s">
        <v>148</v>
      </c>
      <c r="AU652" s="236" t="s">
        <v>83</v>
      </c>
      <c r="AV652" s="12" t="s">
        <v>85</v>
      </c>
      <c r="AW652" s="12" t="s">
        <v>32</v>
      </c>
      <c r="AX652" s="12" t="s">
        <v>75</v>
      </c>
      <c r="AY652" s="236" t="s">
        <v>141</v>
      </c>
    </row>
    <row r="653" s="12" customFormat="1">
      <c r="A653" s="12"/>
      <c r="B653" s="225"/>
      <c r="C653" s="226"/>
      <c r="D653" s="227" t="s">
        <v>148</v>
      </c>
      <c r="E653" s="228" t="s">
        <v>1</v>
      </c>
      <c r="F653" s="229" t="s">
        <v>736</v>
      </c>
      <c r="G653" s="226"/>
      <c r="H653" s="230">
        <v>12.696</v>
      </c>
      <c r="I653" s="231"/>
      <c r="J653" s="226"/>
      <c r="K653" s="226"/>
      <c r="L653" s="232"/>
      <c r="M653" s="233"/>
      <c r="N653" s="234"/>
      <c r="O653" s="234"/>
      <c r="P653" s="234"/>
      <c r="Q653" s="234"/>
      <c r="R653" s="234"/>
      <c r="S653" s="234"/>
      <c r="T653" s="235"/>
      <c r="U653" s="12"/>
      <c r="V653" s="12"/>
      <c r="W653" s="12"/>
      <c r="X653" s="12"/>
      <c r="Y653" s="12"/>
      <c r="Z653" s="12"/>
      <c r="AA653" s="12"/>
      <c r="AB653" s="12"/>
      <c r="AC653" s="12"/>
      <c r="AD653" s="12"/>
      <c r="AE653" s="12"/>
      <c r="AT653" s="236" t="s">
        <v>148</v>
      </c>
      <c r="AU653" s="236" t="s">
        <v>83</v>
      </c>
      <c r="AV653" s="12" t="s">
        <v>85</v>
      </c>
      <c r="AW653" s="12" t="s">
        <v>32</v>
      </c>
      <c r="AX653" s="12" t="s">
        <v>75</v>
      </c>
      <c r="AY653" s="236" t="s">
        <v>141</v>
      </c>
    </row>
    <row r="654" s="12" customFormat="1">
      <c r="A654" s="12"/>
      <c r="B654" s="225"/>
      <c r="C654" s="226"/>
      <c r="D654" s="227" t="s">
        <v>148</v>
      </c>
      <c r="E654" s="228" t="s">
        <v>1</v>
      </c>
      <c r="F654" s="229" t="s">
        <v>741</v>
      </c>
      <c r="G654" s="226"/>
      <c r="H654" s="230">
        <v>1.6000000000000001</v>
      </c>
      <c r="I654" s="231"/>
      <c r="J654" s="226"/>
      <c r="K654" s="226"/>
      <c r="L654" s="232"/>
      <c r="M654" s="233"/>
      <c r="N654" s="234"/>
      <c r="O654" s="234"/>
      <c r="P654" s="234"/>
      <c r="Q654" s="234"/>
      <c r="R654" s="234"/>
      <c r="S654" s="234"/>
      <c r="T654" s="235"/>
      <c r="U654" s="12"/>
      <c r="V654" s="12"/>
      <c r="W654" s="12"/>
      <c r="X654" s="12"/>
      <c r="Y654" s="12"/>
      <c r="Z654" s="12"/>
      <c r="AA654" s="12"/>
      <c r="AB654" s="12"/>
      <c r="AC654" s="12"/>
      <c r="AD654" s="12"/>
      <c r="AE654" s="12"/>
      <c r="AT654" s="236" t="s">
        <v>148</v>
      </c>
      <c r="AU654" s="236" t="s">
        <v>83</v>
      </c>
      <c r="AV654" s="12" t="s">
        <v>85</v>
      </c>
      <c r="AW654" s="12" t="s">
        <v>32</v>
      </c>
      <c r="AX654" s="12" t="s">
        <v>75</v>
      </c>
      <c r="AY654" s="236" t="s">
        <v>141</v>
      </c>
    </row>
    <row r="655" s="12" customFormat="1">
      <c r="A655" s="12"/>
      <c r="B655" s="225"/>
      <c r="C655" s="226"/>
      <c r="D655" s="227" t="s">
        <v>148</v>
      </c>
      <c r="E655" s="228" t="s">
        <v>1</v>
      </c>
      <c r="F655" s="229" t="s">
        <v>742</v>
      </c>
      <c r="G655" s="226"/>
      <c r="H655" s="230">
        <v>13</v>
      </c>
      <c r="I655" s="231"/>
      <c r="J655" s="226"/>
      <c r="K655" s="226"/>
      <c r="L655" s="232"/>
      <c r="M655" s="233"/>
      <c r="N655" s="234"/>
      <c r="O655" s="234"/>
      <c r="P655" s="234"/>
      <c r="Q655" s="234"/>
      <c r="R655" s="234"/>
      <c r="S655" s="234"/>
      <c r="T655" s="235"/>
      <c r="U655" s="12"/>
      <c r="V655" s="12"/>
      <c r="W655" s="12"/>
      <c r="X655" s="12"/>
      <c r="Y655" s="12"/>
      <c r="Z655" s="12"/>
      <c r="AA655" s="12"/>
      <c r="AB655" s="12"/>
      <c r="AC655" s="12"/>
      <c r="AD655" s="12"/>
      <c r="AE655" s="12"/>
      <c r="AT655" s="236" t="s">
        <v>148</v>
      </c>
      <c r="AU655" s="236" t="s">
        <v>83</v>
      </c>
      <c r="AV655" s="12" t="s">
        <v>85</v>
      </c>
      <c r="AW655" s="12" t="s">
        <v>32</v>
      </c>
      <c r="AX655" s="12" t="s">
        <v>75</v>
      </c>
      <c r="AY655" s="236" t="s">
        <v>141</v>
      </c>
    </row>
    <row r="656" s="12" customFormat="1">
      <c r="A656" s="12"/>
      <c r="B656" s="225"/>
      <c r="C656" s="226"/>
      <c r="D656" s="227" t="s">
        <v>148</v>
      </c>
      <c r="E656" s="228" t="s">
        <v>1</v>
      </c>
      <c r="F656" s="229" t="s">
        <v>743</v>
      </c>
      <c r="G656" s="226"/>
      <c r="H656" s="230">
        <v>17.600000000000001</v>
      </c>
      <c r="I656" s="231"/>
      <c r="J656" s="226"/>
      <c r="K656" s="226"/>
      <c r="L656" s="232"/>
      <c r="M656" s="233"/>
      <c r="N656" s="234"/>
      <c r="O656" s="234"/>
      <c r="P656" s="234"/>
      <c r="Q656" s="234"/>
      <c r="R656" s="234"/>
      <c r="S656" s="234"/>
      <c r="T656" s="235"/>
      <c r="U656" s="12"/>
      <c r="V656" s="12"/>
      <c r="W656" s="12"/>
      <c r="X656" s="12"/>
      <c r="Y656" s="12"/>
      <c r="Z656" s="12"/>
      <c r="AA656" s="12"/>
      <c r="AB656" s="12"/>
      <c r="AC656" s="12"/>
      <c r="AD656" s="12"/>
      <c r="AE656" s="12"/>
      <c r="AT656" s="236" t="s">
        <v>148</v>
      </c>
      <c r="AU656" s="236" t="s">
        <v>83</v>
      </c>
      <c r="AV656" s="12" t="s">
        <v>85</v>
      </c>
      <c r="AW656" s="12" t="s">
        <v>32</v>
      </c>
      <c r="AX656" s="12" t="s">
        <v>75</v>
      </c>
      <c r="AY656" s="236" t="s">
        <v>141</v>
      </c>
    </row>
    <row r="657" s="12" customFormat="1">
      <c r="A657" s="12"/>
      <c r="B657" s="225"/>
      <c r="C657" s="226"/>
      <c r="D657" s="227" t="s">
        <v>148</v>
      </c>
      <c r="E657" s="228" t="s">
        <v>1</v>
      </c>
      <c r="F657" s="229" t="s">
        <v>744</v>
      </c>
      <c r="G657" s="226"/>
      <c r="H657" s="230">
        <v>22.399999999999999</v>
      </c>
      <c r="I657" s="231"/>
      <c r="J657" s="226"/>
      <c r="K657" s="226"/>
      <c r="L657" s="232"/>
      <c r="M657" s="233"/>
      <c r="N657" s="234"/>
      <c r="O657" s="234"/>
      <c r="P657" s="234"/>
      <c r="Q657" s="234"/>
      <c r="R657" s="234"/>
      <c r="S657" s="234"/>
      <c r="T657" s="235"/>
      <c r="U657" s="12"/>
      <c r="V657" s="12"/>
      <c r="W657" s="12"/>
      <c r="X657" s="12"/>
      <c r="Y657" s="12"/>
      <c r="Z657" s="12"/>
      <c r="AA657" s="12"/>
      <c r="AB657" s="12"/>
      <c r="AC657" s="12"/>
      <c r="AD657" s="12"/>
      <c r="AE657" s="12"/>
      <c r="AT657" s="236" t="s">
        <v>148</v>
      </c>
      <c r="AU657" s="236" t="s">
        <v>83</v>
      </c>
      <c r="AV657" s="12" t="s">
        <v>85</v>
      </c>
      <c r="AW657" s="12" t="s">
        <v>32</v>
      </c>
      <c r="AX657" s="12" t="s">
        <v>75</v>
      </c>
      <c r="AY657" s="236" t="s">
        <v>141</v>
      </c>
    </row>
    <row r="658" s="13" customFormat="1">
      <c r="A658" s="13"/>
      <c r="B658" s="237"/>
      <c r="C658" s="238"/>
      <c r="D658" s="227" t="s">
        <v>148</v>
      </c>
      <c r="E658" s="239" t="s">
        <v>1</v>
      </c>
      <c r="F658" s="240" t="s">
        <v>150</v>
      </c>
      <c r="G658" s="238"/>
      <c r="H658" s="241">
        <v>543.97199999999987</v>
      </c>
      <c r="I658" s="242"/>
      <c r="J658" s="238"/>
      <c r="K658" s="238"/>
      <c r="L658" s="243"/>
      <c r="M658" s="244"/>
      <c r="N658" s="245"/>
      <c r="O658" s="245"/>
      <c r="P658" s="245"/>
      <c r="Q658" s="245"/>
      <c r="R658" s="245"/>
      <c r="S658" s="245"/>
      <c r="T658" s="246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47" t="s">
        <v>148</v>
      </c>
      <c r="AU658" s="247" t="s">
        <v>83</v>
      </c>
      <c r="AV658" s="13" t="s">
        <v>146</v>
      </c>
      <c r="AW658" s="13" t="s">
        <v>32</v>
      </c>
      <c r="AX658" s="13" t="s">
        <v>83</v>
      </c>
      <c r="AY658" s="247" t="s">
        <v>141</v>
      </c>
    </row>
    <row r="659" s="2" customFormat="1" ht="21.75" customHeight="1">
      <c r="A659" s="38"/>
      <c r="B659" s="39"/>
      <c r="C659" s="211" t="s">
        <v>536</v>
      </c>
      <c r="D659" s="211" t="s">
        <v>142</v>
      </c>
      <c r="E659" s="212" t="s">
        <v>745</v>
      </c>
      <c r="F659" s="213" t="s">
        <v>746</v>
      </c>
      <c r="G659" s="214" t="s">
        <v>145</v>
      </c>
      <c r="H659" s="215">
        <v>50.726999999999997</v>
      </c>
      <c r="I659" s="216"/>
      <c r="J659" s="217">
        <f>ROUND(I659*H659,2)</f>
        <v>0</v>
      </c>
      <c r="K659" s="218"/>
      <c r="L659" s="44"/>
      <c r="M659" s="219" t="s">
        <v>1</v>
      </c>
      <c r="N659" s="220" t="s">
        <v>40</v>
      </c>
      <c r="O659" s="91"/>
      <c r="P659" s="221">
        <f>O659*H659</f>
        <v>0</v>
      </c>
      <c r="Q659" s="221">
        <v>0</v>
      </c>
      <c r="R659" s="221">
        <f>Q659*H659</f>
        <v>0</v>
      </c>
      <c r="S659" s="221">
        <v>0</v>
      </c>
      <c r="T659" s="222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3" t="s">
        <v>260</v>
      </c>
      <c r="AT659" s="223" t="s">
        <v>142</v>
      </c>
      <c r="AU659" s="223" t="s">
        <v>83</v>
      </c>
      <c r="AY659" s="17" t="s">
        <v>141</v>
      </c>
      <c r="BE659" s="224">
        <f>IF(N659="základní",J659,0)</f>
        <v>0</v>
      </c>
      <c r="BF659" s="224">
        <f>IF(N659="snížená",J659,0)</f>
        <v>0</v>
      </c>
      <c r="BG659" s="224">
        <f>IF(N659="zákl. přenesená",J659,0)</f>
        <v>0</v>
      </c>
      <c r="BH659" s="224">
        <f>IF(N659="sníž. přenesená",J659,0)</f>
        <v>0</v>
      </c>
      <c r="BI659" s="224">
        <f>IF(N659="nulová",J659,0)</f>
        <v>0</v>
      </c>
      <c r="BJ659" s="17" t="s">
        <v>83</v>
      </c>
      <c r="BK659" s="224">
        <f>ROUND(I659*H659,2)</f>
        <v>0</v>
      </c>
      <c r="BL659" s="17" t="s">
        <v>260</v>
      </c>
      <c r="BM659" s="223" t="s">
        <v>747</v>
      </c>
    </row>
    <row r="660" s="12" customFormat="1">
      <c r="A660" s="12"/>
      <c r="B660" s="225"/>
      <c r="C660" s="226"/>
      <c r="D660" s="227" t="s">
        <v>148</v>
      </c>
      <c r="E660" s="228" t="s">
        <v>1</v>
      </c>
      <c r="F660" s="229" t="s">
        <v>718</v>
      </c>
      <c r="G660" s="226"/>
      <c r="H660" s="230">
        <v>3.48</v>
      </c>
      <c r="I660" s="231"/>
      <c r="J660" s="226"/>
      <c r="K660" s="226"/>
      <c r="L660" s="232"/>
      <c r="M660" s="233"/>
      <c r="N660" s="234"/>
      <c r="O660" s="234"/>
      <c r="P660" s="234"/>
      <c r="Q660" s="234"/>
      <c r="R660" s="234"/>
      <c r="S660" s="234"/>
      <c r="T660" s="235"/>
      <c r="U660" s="12"/>
      <c r="V660" s="12"/>
      <c r="W660" s="12"/>
      <c r="X660" s="12"/>
      <c r="Y660" s="12"/>
      <c r="Z660" s="12"/>
      <c r="AA660" s="12"/>
      <c r="AB660" s="12"/>
      <c r="AC660" s="12"/>
      <c r="AD660" s="12"/>
      <c r="AE660" s="12"/>
      <c r="AT660" s="236" t="s">
        <v>148</v>
      </c>
      <c r="AU660" s="236" t="s">
        <v>83</v>
      </c>
      <c r="AV660" s="12" t="s">
        <v>85</v>
      </c>
      <c r="AW660" s="12" t="s">
        <v>32</v>
      </c>
      <c r="AX660" s="12" t="s">
        <v>75</v>
      </c>
      <c r="AY660" s="236" t="s">
        <v>141</v>
      </c>
    </row>
    <row r="661" s="12" customFormat="1">
      <c r="A661" s="12"/>
      <c r="B661" s="225"/>
      <c r="C661" s="226"/>
      <c r="D661" s="227" t="s">
        <v>148</v>
      </c>
      <c r="E661" s="228" t="s">
        <v>1</v>
      </c>
      <c r="F661" s="229" t="s">
        <v>748</v>
      </c>
      <c r="G661" s="226"/>
      <c r="H661" s="230">
        <v>24.273</v>
      </c>
      <c r="I661" s="231"/>
      <c r="J661" s="226"/>
      <c r="K661" s="226"/>
      <c r="L661" s="232"/>
      <c r="M661" s="233"/>
      <c r="N661" s="234"/>
      <c r="O661" s="234"/>
      <c r="P661" s="234"/>
      <c r="Q661" s="234"/>
      <c r="R661" s="234"/>
      <c r="S661" s="234"/>
      <c r="T661" s="235"/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T661" s="236" t="s">
        <v>148</v>
      </c>
      <c r="AU661" s="236" t="s">
        <v>83</v>
      </c>
      <c r="AV661" s="12" t="s">
        <v>85</v>
      </c>
      <c r="AW661" s="12" t="s">
        <v>32</v>
      </c>
      <c r="AX661" s="12" t="s">
        <v>75</v>
      </c>
      <c r="AY661" s="236" t="s">
        <v>141</v>
      </c>
    </row>
    <row r="662" s="12" customFormat="1">
      <c r="A662" s="12"/>
      <c r="B662" s="225"/>
      <c r="C662" s="226"/>
      <c r="D662" s="227" t="s">
        <v>148</v>
      </c>
      <c r="E662" s="228" t="s">
        <v>1</v>
      </c>
      <c r="F662" s="229" t="s">
        <v>749</v>
      </c>
      <c r="G662" s="226"/>
      <c r="H662" s="230">
        <v>11.163</v>
      </c>
      <c r="I662" s="231"/>
      <c r="J662" s="226"/>
      <c r="K662" s="226"/>
      <c r="L662" s="232"/>
      <c r="M662" s="233"/>
      <c r="N662" s="234"/>
      <c r="O662" s="234"/>
      <c r="P662" s="234"/>
      <c r="Q662" s="234"/>
      <c r="R662" s="234"/>
      <c r="S662" s="234"/>
      <c r="T662" s="235"/>
      <c r="U662" s="12"/>
      <c r="V662" s="12"/>
      <c r="W662" s="12"/>
      <c r="X662" s="12"/>
      <c r="Y662" s="12"/>
      <c r="Z662" s="12"/>
      <c r="AA662" s="12"/>
      <c r="AB662" s="12"/>
      <c r="AC662" s="12"/>
      <c r="AD662" s="12"/>
      <c r="AE662" s="12"/>
      <c r="AT662" s="236" t="s">
        <v>148</v>
      </c>
      <c r="AU662" s="236" t="s">
        <v>83</v>
      </c>
      <c r="AV662" s="12" t="s">
        <v>85</v>
      </c>
      <c r="AW662" s="12" t="s">
        <v>32</v>
      </c>
      <c r="AX662" s="12" t="s">
        <v>75</v>
      </c>
      <c r="AY662" s="236" t="s">
        <v>141</v>
      </c>
    </row>
    <row r="663" s="12" customFormat="1">
      <c r="A663" s="12"/>
      <c r="B663" s="225"/>
      <c r="C663" s="226"/>
      <c r="D663" s="227" t="s">
        <v>148</v>
      </c>
      <c r="E663" s="228" t="s">
        <v>1</v>
      </c>
      <c r="F663" s="229" t="s">
        <v>750</v>
      </c>
      <c r="G663" s="226"/>
      <c r="H663" s="230">
        <v>11.811</v>
      </c>
      <c r="I663" s="231"/>
      <c r="J663" s="226"/>
      <c r="K663" s="226"/>
      <c r="L663" s="232"/>
      <c r="M663" s="233"/>
      <c r="N663" s="234"/>
      <c r="O663" s="234"/>
      <c r="P663" s="234"/>
      <c r="Q663" s="234"/>
      <c r="R663" s="234"/>
      <c r="S663" s="234"/>
      <c r="T663" s="235"/>
      <c r="U663" s="12"/>
      <c r="V663" s="12"/>
      <c r="W663" s="12"/>
      <c r="X663" s="12"/>
      <c r="Y663" s="12"/>
      <c r="Z663" s="12"/>
      <c r="AA663" s="12"/>
      <c r="AB663" s="12"/>
      <c r="AC663" s="12"/>
      <c r="AD663" s="12"/>
      <c r="AE663" s="12"/>
      <c r="AT663" s="236" t="s">
        <v>148</v>
      </c>
      <c r="AU663" s="236" t="s">
        <v>83</v>
      </c>
      <c r="AV663" s="12" t="s">
        <v>85</v>
      </c>
      <c r="AW663" s="12" t="s">
        <v>32</v>
      </c>
      <c r="AX663" s="12" t="s">
        <v>75</v>
      </c>
      <c r="AY663" s="236" t="s">
        <v>141</v>
      </c>
    </row>
    <row r="664" s="13" customFormat="1">
      <c r="A664" s="13"/>
      <c r="B664" s="237"/>
      <c r="C664" s="238"/>
      <c r="D664" s="227" t="s">
        <v>148</v>
      </c>
      <c r="E664" s="239" t="s">
        <v>1</v>
      </c>
      <c r="F664" s="240" t="s">
        <v>150</v>
      </c>
      <c r="G664" s="238"/>
      <c r="H664" s="241">
        <v>50.726999999999997</v>
      </c>
      <c r="I664" s="242"/>
      <c r="J664" s="238"/>
      <c r="K664" s="238"/>
      <c r="L664" s="243"/>
      <c r="M664" s="244"/>
      <c r="N664" s="245"/>
      <c r="O664" s="245"/>
      <c r="P664" s="245"/>
      <c r="Q664" s="245"/>
      <c r="R664" s="245"/>
      <c r="S664" s="245"/>
      <c r="T664" s="246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47" t="s">
        <v>148</v>
      </c>
      <c r="AU664" s="247" t="s">
        <v>83</v>
      </c>
      <c r="AV664" s="13" t="s">
        <v>146</v>
      </c>
      <c r="AW664" s="13" t="s">
        <v>32</v>
      </c>
      <c r="AX664" s="13" t="s">
        <v>83</v>
      </c>
      <c r="AY664" s="247" t="s">
        <v>141</v>
      </c>
    </row>
    <row r="665" s="2" customFormat="1" ht="21.75" customHeight="1">
      <c r="A665" s="38"/>
      <c r="B665" s="39"/>
      <c r="C665" s="211" t="s">
        <v>751</v>
      </c>
      <c r="D665" s="211" t="s">
        <v>142</v>
      </c>
      <c r="E665" s="212" t="s">
        <v>752</v>
      </c>
      <c r="F665" s="213" t="s">
        <v>753</v>
      </c>
      <c r="G665" s="214" t="s">
        <v>269</v>
      </c>
      <c r="H665" s="215">
        <v>6.4199999999999999</v>
      </c>
      <c r="I665" s="216"/>
      <c r="J665" s="217">
        <f>ROUND(I665*H665,2)</f>
        <v>0</v>
      </c>
      <c r="K665" s="218"/>
      <c r="L665" s="44"/>
      <c r="M665" s="219" t="s">
        <v>1</v>
      </c>
      <c r="N665" s="220" t="s">
        <v>40</v>
      </c>
      <c r="O665" s="91"/>
      <c r="P665" s="221">
        <f>O665*H665</f>
        <v>0</v>
      </c>
      <c r="Q665" s="221">
        <v>0</v>
      </c>
      <c r="R665" s="221">
        <f>Q665*H665</f>
        <v>0</v>
      </c>
      <c r="S665" s="221">
        <v>0</v>
      </c>
      <c r="T665" s="222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3" t="s">
        <v>260</v>
      </c>
      <c r="AT665" s="223" t="s">
        <v>142</v>
      </c>
      <c r="AU665" s="223" t="s">
        <v>83</v>
      </c>
      <c r="AY665" s="17" t="s">
        <v>141</v>
      </c>
      <c r="BE665" s="224">
        <f>IF(N665="základní",J665,0)</f>
        <v>0</v>
      </c>
      <c r="BF665" s="224">
        <f>IF(N665="snížená",J665,0)</f>
        <v>0</v>
      </c>
      <c r="BG665" s="224">
        <f>IF(N665="zákl. přenesená",J665,0)</f>
        <v>0</v>
      </c>
      <c r="BH665" s="224">
        <f>IF(N665="sníž. přenesená",J665,0)</f>
        <v>0</v>
      </c>
      <c r="BI665" s="224">
        <f>IF(N665="nulová",J665,0)</f>
        <v>0</v>
      </c>
      <c r="BJ665" s="17" t="s">
        <v>83</v>
      </c>
      <c r="BK665" s="224">
        <f>ROUND(I665*H665,2)</f>
        <v>0</v>
      </c>
      <c r="BL665" s="17" t="s">
        <v>260</v>
      </c>
      <c r="BM665" s="223" t="s">
        <v>754</v>
      </c>
    </row>
    <row r="666" s="11" customFormat="1" ht="25.92" customHeight="1">
      <c r="A666" s="11"/>
      <c r="B666" s="197"/>
      <c r="C666" s="198"/>
      <c r="D666" s="199" t="s">
        <v>74</v>
      </c>
      <c r="E666" s="200" t="s">
        <v>755</v>
      </c>
      <c r="F666" s="200" t="s">
        <v>756</v>
      </c>
      <c r="G666" s="198"/>
      <c r="H666" s="198"/>
      <c r="I666" s="201"/>
      <c r="J666" s="202">
        <f>BK666</f>
        <v>0</v>
      </c>
      <c r="K666" s="198"/>
      <c r="L666" s="203"/>
      <c r="M666" s="204"/>
      <c r="N666" s="205"/>
      <c r="O666" s="205"/>
      <c r="P666" s="206">
        <f>SUM(P667:P694)</f>
        <v>0</v>
      </c>
      <c r="Q666" s="205"/>
      <c r="R666" s="206">
        <f>SUM(R667:R694)</f>
        <v>0</v>
      </c>
      <c r="S666" s="205"/>
      <c r="T666" s="207">
        <f>SUM(T667:T694)</f>
        <v>0</v>
      </c>
      <c r="U666" s="11"/>
      <c r="V666" s="11"/>
      <c r="W666" s="11"/>
      <c r="X666" s="11"/>
      <c r="Y666" s="11"/>
      <c r="Z666" s="11"/>
      <c r="AA666" s="11"/>
      <c r="AB666" s="11"/>
      <c r="AC666" s="11"/>
      <c r="AD666" s="11"/>
      <c r="AE666" s="11"/>
      <c r="AR666" s="208" t="s">
        <v>85</v>
      </c>
      <c r="AT666" s="209" t="s">
        <v>74</v>
      </c>
      <c r="AU666" s="209" t="s">
        <v>75</v>
      </c>
      <c r="AY666" s="208" t="s">
        <v>141</v>
      </c>
      <c r="BK666" s="210">
        <f>SUM(BK667:BK694)</f>
        <v>0</v>
      </c>
    </row>
    <row r="667" s="2" customFormat="1" ht="21.75" customHeight="1">
      <c r="A667" s="38"/>
      <c r="B667" s="39"/>
      <c r="C667" s="211" t="s">
        <v>757</v>
      </c>
      <c r="D667" s="211" t="s">
        <v>142</v>
      </c>
      <c r="E667" s="212" t="s">
        <v>758</v>
      </c>
      <c r="F667" s="213" t="s">
        <v>759</v>
      </c>
      <c r="G667" s="214" t="s">
        <v>145</v>
      </c>
      <c r="H667" s="215">
        <v>95.099999999999994</v>
      </c>
      <c r="I667" s="216"/>
      <c r="J667" s="217">
        <f>ROUND(I667*H667,2)</f>
        <v>0</v>
      </c>
      <c r="K667" s="218"/>
      <c r="L667" s="44"/>
      <c r="M667" s="219" t="s">
        <v>1</v>
      </c>
      <c r="N667" s="220" t="s">
        <v>40</v>
      </c>
      <c r="O667" s="91"/>
      <c r="P667" s="221">
        <f>O667*H667</f>
        <v>0</v>
      </c>
      <c r="Q667" s="221">
        <v>0</v>
      </c>
      <c r="R667" s="221">
        <f>Q667*H667</f>
        <v>0</v>
      </c>
      <c r="S667" s="221">
        <v>0</v>
      </c>
      <c r="T667" s="222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3" t="s">
        <v>260</v>
      </c>
      <c r="AT667" s="223" t="s">
        <v>142</v>
      </c>
      <c r="AU667" s="223" t="s">
        <v>83</v>
      </c>
      <c r="AY667" s="17" t="s">
        <v>141</v>
      </c>
      <c r="BE667" s="224">
        <f>IF(N667="základní",J667,0)</f>
        <v>0</v>
      </c>
      <c r="BF667" s="224">
        <f>IF(N667="snížená",J667,0)</f>
        <v>0</v>
      </c>
      <c r="BG667" s="224">
        <f>IF(N667="zákl. přenesená",J667,0)</f>
        <v>0</v>
      </c>
      <c r="BH667" s="224">
        <f>IF(N667="sníž. přenesená",J667,0)</f>
        <v>0</v>
      </c>
      <c r="BI667" s="224">
        <f>IF(N667="nulová",J667,0)</f>
        <v>0</v>
      </c>
      <c r="BJ667" s="17" t="s">
        <v>83</v>
      </c>
      <c r="BK667" s="224">
        <f>ROUND(I667*H667,2)</f>
        <v>0</v>
      </c>
      <c r="BL667" s="17" t="s">
        <v>260</v>
      </c>
      <c r="BM667" s="223" t="s">
        <v>760</v>
      </c>
    </row>
    <row r="668" s="12" customFormat="1">
      <c r="A668" s="12"/>
      <c r="B668" s="225"/>
      <c r="C668" s="226"/>
      <c r="D668" s="227" t="s">
        <v>148</v>
      </c>
      <c r="E668" s="228" t="s">
        <v>1</v>
      </c>
      <c r="F668" s="229" t="s">
        <v>761</v>
      </c>
      <c r="G668" s="226"/>
      <c r="H668" s="230">
        <v>76.5</v>
      </c>
      <c r="I668" s="231"/>
      <c r="J668" s="226"/>
      <c r="K668" s="226"/>
      <c r="L668" s="232"/>
      <c r="M668" s="233"/>
      <c r="N668" s="234"/>
      <c r="O668" s="234"/>
      <c r="P668" s="234"/>
      <c r="Q668" s="234"/>
      <c r="R668" s="234"/>
      <c r="S668" s="234"/>
      <c r="T668" s="235"/>
      <c r="U668" s="12"/>
      <c r="V668" s="12"/>
      <c r="W668" s="12"/>
      <c r="X668" s="12"/>
      <c r="Y668" s="12"/>
      <c r="Z668" s="12"/>
      <c r="AA668" s="12"/>
      <c r="AB668" s="12"/>
      <c r="AC668" s="12"/>
      <c r="AD668" s="12"/>
      <c r="AE668" s="12"/>
      <c r="AT668" s="236" t="s">
        <v>148</v>
      </c>
      <c r="AU668" s="236" t="s">
        <v>83</v>
      </c>
      <c r="AV668" s="12" t="s">
        <v>85</v>
      </c>
      <c r="AW668" s="12" t="s">
        <v>32</v>
      </c>
      <c r="AX668" s="12" t="s">
        <v>75</v>
      </c>
      <c r="AY668" s="236" t="s">
        <v>141</v>
      </c>
    </row>
    <row r="669" s="12" customFormat="1">
      <c r="A669" s="12"/>
      <c r="B669" s="225"/>
      <c r="C669" s="226"/>
      <c r="D669" s="227" t="s">
        <v>148</v>
      </c>
      <c r="E669" s="228" t="s">
        <v>1</v>
      </c>
      <c r="F669" s="229" t="s">
        <v>762</v>
      </c>
      <c r="G669" s="226"/>
      <c r="H669" s="230">
        <v>18.600000000000001</v>
      </c>
      <c r="I669" s="231"/>
      <c r="J669" s="226"/>
      <c r="K669" s="226"/>
      <c r="L669" s="232"/>
      <c r="M669" s="233"/>
      <c r="N669" s="234"/>
      <c r="O669" s="234"/>
      <c r="P669" s="234"/>
      <c r="Q669" s="234"/>
      <c r="R669" s="234"/>
      <c r="S669" s="234"/>
      <c r="T669" s="235"/>
      <c r="U669" s="12"/>
      <c r="V669" s="12"/>
      <c r="W669" s="12"/>
      <c r="X669" s="12"/>
      <c r="Y669" s="12"/>
      <c r="Z669" s="12"/>
      <c r="AA669" s="12"/>
      <c r="AB669" s="12"/>
      <c r="AC669" s="12"/>
      <c r="AD669" s="12"/>
      <c r="AE669" s="12"/>
      <c r="AT669" s="236" t="s">
        <v>148</v>
      </c>
      <c r="AU669" s="236" t="s">
        <v>83</v>
      </c>
      <c r="AV669" s="12" t="s">
        <v>85</v>
      </c>
      <c r="AW669" s="12" t="s">
        <v>32</v>
      </c>
      <c r="AX669" s="12" t="s">
        <v>75</v>
      </c>
      <c r="AY669" s="236" t="s">
        <v>141</v>
      </c>
    </row>
    <row r="670" s="13" customFormat="1">
      <c r="A670" s="13"/>
      <c r="B670" s="237"/>
      <c r="C670" s="238"/>
      <c r="D670" s="227" t="s">
        <v>148</v>
      </c>
      <c r="E670" s="239" t="s">
        <v>1</v>
      </c>
      <c r="F670" s="240" t="s">
        <v>150</v>
      </c>
      <c r="G670" s="238"/>
      <c r="H670" s="241">
        <v>95.099999999999994</v>
      </c>
      <c r="I670" s="242"/>
      <c r="J670" s="238"/>
      <c r="K670" s="238"/>
      <c r="L670" s="243"/>
      <c r="M670" s="244"/>
      <c r="N670" s="245"/>
      <c r="O670" s="245"/>
      <c r="P670" s="245"/>
      <c r="Q670" s="245"/>
      <c r="R670" s="245"/>
      <c r="S670" s="245"/>
      <c r="T670" s="246"/>
      <c r="U670" s="13"/>
      <c r="V670" s="13"/>
      <c r="W670" s="13"/>
      <c r="X670" s="13"/>
      <c r="Y670" s="13"/>
      <c r="Z670" s="13"/>
      <c r="AA670" s="13"/>
      <c r="AB670" s="13"/>
      <c r="AC670" s="13"/>
      <c r="AD670" s="13"/>
      <c r="AE670" s="13"/>
      <c r="AT670" s="247" t="s">
        <v>148</v>
      </c>
      <c r="AU670" s="247" t="s">
        <v>83</v>
      </c>
      <c r="AV670" s="13" t="s">
        <v>146</v>
      </c>
      <c r="AW670" s="13" t="s">
        <v>32</v>
      </c>
      <c r="AX670" s="13" t="s">
        <v>83</v>
      </c>
      <c r="AY670" s="247" t="s">
        <v>141</v>
      </c>
    </row>
    <row r="671" s="2" customFormat="1" ht="21.75" customHeight="1">
      <c r="A671" s="38"/>
      <c r="B671" s="39"/>
      <c r="C671" s="211" t="s">
        <v>763</v>
      </c>
      <c r="D671" s="211" t="s">
        <v>142</v>
      </c>
      <c r="E671" s="212" t="s">
        <v>764</v>
      </c>
      <c r="F671" s="213" t="s">
        <v>765</v>
      </c>
      <c r="G671" s="214" t="s">
        <v>203</v>
      </c>
      <c r="H671" s="215">
        <v>76.950000000000003</v>
      </c>
      <c r="I671" s="216"/>
      <c r="J671" s="217">
        <f>ROUND(I671*H671,2)</f>
        <v>0</v>
      </c>
      <c r="K671" s="218"/>
      <c r="L671" s="44"/>
      <c r="M671" s="219" t="s">
        <v>1</v>
      </c>
      <c r="N671" s="220" t="s">
        <v>40</v>
      </c>
      <c r="O671" s="91"/>
      <c r="P671" s="221">
        <f>O671*H671</f>
        <v>0</v>
      </c>
      <c r="Q671" s="221">
        <v>0</v>
      </c>
      <c r="R671" s="221">
        <f>Q671*H671</f>
        <v>0</v>
      </c>
      <c r="S671" s="221">
        <v>0</v>
      </c>
      <c r="T671" s="222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3" t="s">
        <v>260</v>
      </c>
      <c r="AT671" s="223" t="s">
        <v>142</v>
      </c>
      <c r="AU671" s="223" t="s">
        <v>83</v>
      </c>
      <c r="AY671" s="17" t="s">
        <v>141</v>
      </c>
      <c r="BE671" s="224">
        <f>IF(N671="základní",J671,0)</f>
        <v>0</v>
      </c>
      <c r="BF671" s="224">
        <f>IF(N671="snížená",J671,0)</f>
        <v>0</v>
      </c>
      <c r="BG671" s="224">
        <f>IF(N671="zákl. přenesená",J671,0)</f>
        <v>0</v>
      </c>
      <c r="BH671" s="224">
        <f>IF(N671="sníž. přenesená",J671,0)</f>
        <v>0</v>
      </c>
      <c r="BI671" s="224">
        <f>IF(N671="nulová",J671,0)</f>
        <v>0</v>
      </c>
      <c r="BJ671" s="17" t="s">
        <v>83</v>
      </c>
      <c r="BK671" s="224">
        <f>ROUND(I671*H671,2)</f>
        <v>0</v>
      </c>
      <c r="BL671" s="17" t="s">
        <v>260</v>
      </c>
      <c r="BM671" s="223" t="s">
        <v>766</v>
      </c>
    </row>
    <row r="672" s="12" customFormat="1">
      <c r="A672" s="12"/>
      <c r="B672" s="225"/>
      <c r="C672" s="226"/>
      <c r="D672" s="227" t="s">
        <v>148</v>
      </c>
      <c r="E672" s="228" t="s">
        <v>1</v>
      </c>
      <c r="F672" s="229" t="s">
        <v>767</v>
      </c>
      <c r="G672" s="226"/>
      <c r="H672" s="230">
        <v>23.649999999999999</v>
      </c>
      <c r="I672" s="231"/>
      <c r="J672" s="226"/>
      <c r="K672" s="226"/>
      <c r="L672" s="232"/>
      <c r="M672" s="233"/>
      <c r="N672" s="234"/>
      <c r="O672" s="234"/>
      <c r="P672" s="234"/>
      <c r="Q672" s="234"/>
      <c r="R672" s="234"/>
      <c r="S672" s="234"/>
      <c r="T672" s="235"/>
      <c r="U672" s="12"/>
      <c r="V672" s="12"/>
      <c r="W672" s="12"/>
      <c r="X672" s="12"/>
      <c r="Y672" s="12"/>
      <c r="Z672" s="12"/>
      <c r="AA672" s="12"/>
      <c r="AB672" s="12"/>
      <c r="AC672" s="12"/>
      <c r="AD672" s="12"/>
      <c r="AE672" s="12"/>
      <c r="AT672" s="236" t="s">
        <v>148</v>
      </c>
      <c r="AU672" s="236" t="s">
        <v>83</v>
      </c>
      <c r="AV672" s="12" t="s">
        <v>85</v>
      </c>
      <c r="AW672" s="12" t="s">
        <v>32</v>
      </c>
      <c r="AX672" s="12" t="s">
        <v>75</v>
      </c>
      <c r="AY672" s="236" t="s">
        <v>141</v>
      </c>
    </row>
    <row r="673" s="12" customFormat="1">
      <c r="A673" s="12"/>
      <c r="B673" s="225"/>
      <c r="C673" s="226"/>
      <c r="D673" s="227" t="s">
        <v>148</v>
      </c>
      <c r="E673" s="228" t="s">
        <v>1</v>
      </c>
      <c r="F673" s="229" t="s">
        <v>768</v>
      </c>
      <c r="G673" s="226"/>
      <c r="H673" s="230">
        <v>17.899999999999999</v>
      </c>
      <c r="I673" s="231"/>
      <c r="J673" s="226"/>
      <c r="K673" s="226"/>
      <c r="L673" s="232"/>
      <c r="M673" s="233"/>
      <c r="N673" s="234"/>
      <c r="O673" s="234"/>
      <c r="P673" s="234"/>
      <c r="Q673" s="234"/>
      <c r="R673" s="234"/>
      <c r="S673" s="234"/>
      <c r="T673" s="235"/>
      <c r="U673" s="12"/>
      <c r="V673" s="12"/>
      <c r="W673" s="12"/>
      <c r="X673" s="12"/>
      <c r="Y673" s="12"/>
      <c r="Z673" s="12"/>
      <c r="AA673" s="12"/>
      <c r="AB673" s="12"/>
      <c r="AC673" s="12"/>
      <c r="AD673" s="12"/>
      <c r="AE673" s="12"/>
      <c r="AT673" s="236" t="s">
        <v>148</v>
      </c>
      <c r="AU673" s="236" t="s">
        <v>83</v>
      </c>
      <c r="AV673" s="12" t="s">
        <v>85</v>
      </c>
      <c r="AW673" s="12" t="s">
        <v>32</v>
      </c>
      <c r="AX673" s="12" t="s">
        <v>75</v>
      </c>
      <c r="AY673" s="236" t="s">
        <v>141</v>
      </c>
    </row>
    <row r="674" s="12" customFormat="1">
      <c r="A674" s="12"/>
      <c r="B674" s="225"/>
      <c r="C674" s="226"/>
      <c r="D674" s="227" t="s">
        <v>148</v>
      </c>
      <c r="E674" s="228" t="s">
        <v>1</v>
      </c>
      <c r="F674" s="229" t="s">
        <v>769</v>
      </c>
      <c r="G674" s="226"/>
      <c r="H674" s="230">
        <v>18.100000000000001</v>
      </c>
      <c r="I674" s="231"/>
      <c r="J674" s="226"/>
      <c r="K674" s="226"/>
      <c r="L674" s="232"/>
      <c r="M674" s="233"/>
      <c r="N674" s="234"/>
      <c r="O674" s="234"/>
      <c r="P674" s="234"/>
      <c r="Q674" s="234"/>
      <c r="R674" s="234"/>
      <c r="S674" s="234"/>
      <c r="T674" s="235"/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T674" s="236" t="s">
        <v>148</v>
      </c>
      <c r="AU674" s="236" t="s">
        <v>83</v>
      </c>
      <c r="AV674" s="12" t="s">
        <v>85</v>
      </c>
      <c r="AW674" s="12" t="s">
        <v>32</v>
      </c>
      <c r="AX674" s="12" t="s">
        <v>75</v>
      </c>
      <c r="AY674" s="236" t="s">
        <v>141</v>
      </c>
    </row>
    <row r="675" s="12" customFormat="1">
      <c r="A675" s="12"/>
      <c r="B675" s="225"/>
      <c r="C675" s="226"/>
      <c r="D675" s="227" t="s">
        <v>148</v>
      </c>
      <c r="E675" s="228" t="s">
        <v>1</v>
      </c>
      <c r="F675" s="229" t="s">
        <v>770</v>
      </c>
      <c r="G675" s="226"/>
      <c r="H675" s="230">
        <v>17.300000000000001</v>
      </c>
      <c r="I675" s="231"/>
      <c r="J675" s="226"/>
      <c r="K675" s="226"/>
      <c r="L675" s="232"/>
      <c r="M675" s="233"/>
      <c r="N675" s="234"/>
      <c r="O675" s="234"/>
      <c r="P675" s="234"/>
      <c r="Q675" s="234"/>
      <c r="R675" s="234"/>
      <c r="S675" s="234"/>
      <c r="T675" s="235"/>
      <c r="U675" s="12"/>
      <c r="V675" s="12"/>
      <c r="W675" s="12"/>
      <c r="X675" s="12"/>
      <c r="Y675" s="12"/>
      <c r="Z675" s="12"/>
      <c r="AA675" s="12"/>
      <c r="AB675" s="12"/>
      <c r="AC675" s="12"/>
      <c r="AD675" s="12"/>
      <c r="AE675" s="12"/>
      <c r="AT675" s="236" t="s">
        <v>148</v>
      </c>
      <c r="AU675" s="236" t="s">
        <v>83</v>
      </c>
      <c r="AV675" s="12" t="s">
        <v>85</v>
      </c>
      <c r="AW675" s="12" t="s">
        <v>32</v>
      </c>
      <c r="AX675" s="12" t="s">
        <v>75</v>
      </c>
      <c r="AY675" s="236" t="s">
        <v>141</v>
      </c>
    </row>
    <row r="676" s="13" customFormat="1">
      <c r="A676" s="13"/>
      <c r="B676" s="237"/>
      <c r="C676" s="238"/>
      <c r="D676" s="227" t="s">
        <v>148</v>
      </c>
      <c r="E676" s="239" t="s">
        <v>1</v>
      </c>
      <c r="F676" s="240" t="s">
        <v>150</v>
      </c>
      <c r="G676" s="238"/>
      <c r="H676" s="241">
        <v>76.950000000000003</v>
      </c>
      <c r="I676" s="242"/>
      <c r="J676" s="238"/>
      <c r="K676" s="238"/>
      <c r="L676" s="243"/>
      <c r="M676" s="244"/>
      <c r="N676" s="245"/>
      <c r="O676" s="245"/>
      <c r="P676" s="245"/>
      <c r="Q676" s="245"/>
      <c r="R676" s="245"/>
      <c r="S676" s="245"/>
      <c r="T676" s="246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47" t="s">
        <v>148</v>
      </c>
      <c r="AU676" s="247" t="s">
        <v>83</v>
      </c>
      <c r="AV676" s="13" t="s">
        <v>146</v>
      </c>
      <c r="AW676" s="13" t="s">
        <v>32</v>
      </c>
      <c r="AX676" s="13" t="s">
        <v>83</v>
      </c>
      <c r="AY676" s="247" t="s">
        <v>141</v>
      </c>
    </row>
    <row r="677" s="2" customFormat="1" ht="16.5" customHeight="1">
      <c r="A677" s="38"/>
      <c r="B677" s="39"/>
      <c r="C677" s="211" t="s">
        <v>771</v>
      </c>
      <c r="D677" s="211" t="s">
        <v>142</v>
      </c>
      <c r="E677" s="212" t="s">
        <v>772</v>
      </c>
      <c r="F677" s="213" t="s">
        <v>773</v>
      </c>
      <c r="G677" s="214" t="s">
        <v>203</v>
      </c>
      <c r="H677" s="215">
        <v>77.849999999999994</v>
      </c>
      <c r="I677" s="216"/>
      <c r="J677" s="217">
        <f>ROUND(I677*H677,2)</f>
        <v>0</v>
      </c>
      <c r="K677" s="218"/>
      <c r="L677" s="44"/>
      <c r="M677" s="219" t="s">
        <v>1</v>
      </c>
      <c r="N677" s="220" t="s">
        <v>40</v>
      </c>
      <c r="O677" s="91"/>
      <c r="P677" s="221">
        <f>O677*H677</f>
        <v>0</v>
      </c>
      <c r="Q677" s="221">
        <v>0</v>
      </c>
      <c r="R677" s="221">
        <f>Q677*H677</f>
        <v>0</v>
      </c>
      <c r="S677" s="221">
        <v>0</v>
      </c>
      <c r="T677" s="222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3" t="s">
        <v>260</v>
      </c>
      <c r="AT677" s="223" t="s">
        <v>142</v>
      </c>
      <c r="AU677" s="223" t="s">
        <v>83</v>
      </c>
      <c r="AY677" s="17" t="s">
        <v>141</v>
      </c>
      <c r="BE677" s="224">
        <f>IF(N677="základní",J677,0)</f>
        <v>0</v>
      </c>
      <c r="BF677" s="224">
        <f>IF(N677="snížená",J677,0)</f>
        <v>0</v>
      </c>
      <c r="BG677" s="224">
        <f>IF(N677="zákl. přenesená",J677,0)</f>
        <v>0</v>
      </c>
      <c r="BH677" s="224">
        <f>IF(N677="sníž. přenesená",J677,0)</f>
        <v>0</v>
      </c>
      <c r="BI677" s="224">
        <f>IF(N677="nulová",J677,0)</f>
        <v>0</v>
      </c>
      <c r="BJ677" s="17" t="s">
        <v>83</v>
      </c>
      <c r="BK677" s="224">
        <f>ROUND(I677*H677,2)</f>
        <v>0</v>
      </c>
      <c r="BL677" s="17" t="s">
        <v>260</v>
      </c>
      <c r="BM677" s="223" t="s">
        <v>774</v>
      </c>
    </row>
    <row r="678" s="14" customFormat="1">
      <c r="A678" s="14"/>
      <c r="B678" s="248"/>
      <c r="C678" s="249"/>
      <c r="D678" s="227" t="s">
        <v>148</v>
      </c>
      <c r="E678" s="250" t="s">
        <v>1</v>
      </c>
      <c r="F678" s="251" t="s">
        <v>775</v>
      </c>
      <c r="G678" s="249"/>
      <c r="H678" s="250" t="s">
        <v>1</v>
      </c>
      <c r="I678" s="252"/>
      <c r="J678" s="249"/>
      <c r="K678" s="249"/>
      <c r="L678" s="253"/>
      <c r="M678" s="254"/>
      <c r="N678" s="255"/>
      <c r="O678" s="255"/>
      <c r="P678" s="255"/>
      <c r="Q678" s="255"/>
      <c r="R678" s="255"/>
      <c r="S678" s="255"/>
      <c r="T678" s="256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7" t="s">
        <v>148</v>
      </c>
      <c r="AU678" s="257" t="s">
        <v>83</v>
      </c>
      <c r="AV678" s="14" t="s">
        <v>83</v>
      </c>
      <c r="AW678" s="14" t="s">
        <v>32</v>
      </c>
      <c r="AX678" s="14" t="s">
        <v>75</v>
      </c>
      <c r="AY678" s="257" t="s">
        <v>141</v>
      </c>
    </row>
    <row r="679" s="12" customFormat="1">
      <c r="A679" s="12"/>
      <c r="B679" s="225"/>
      <c r="C679" s="226"/>
      <c r="D679" s="227" t="s">
        <v>148</v>
      </c>
      <c r="E679" s="228" t="s">
        <v>1</v>
      </c>
      <c r="F679" s="229" t="s">
        <v>776</v>
      </c>
      <c r="G679" s="226"/>
      <c r="H679" s="230">
        <v>23.949999999999999</v>
      </c>
      <c r="I679" s="231"/>
      <c r="J679" s="226"/>
      <c r="K679" s="226"/>
      <c r="L679" s="232"/>
      <c r="M679" s="233"/>
      <c r="N679" s="234"/>
      <c r="O679" s="234"/>
      <c r="P679" s="234"/>
      <c r="Q679" s="234"/>
      <c r="R679" s="234"/>
      <c r="S679" s="234"/>
      <c r="T679" s="235"/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T679" s="236" t="s">
        <v>148</v>
      </c>
      <c r="AU679" s="236" t="s">
        <v>83</v>
      </c>
      <c r="AV679" s="12" t="s">
        <v>85</v>
      </c>
      <c r="AW679" s="12" t="s">
        <v>32</v>
      </c>
      <c r="AX679" s="12" t="s">
        <v>75</v>
      </c>
      <c r="AY679" s="236" t="s">
        <v>141</v>
      </c>
    </row>
    <row r="680" s="12" customFormat="1">
      <c r="A680" s="12"/>
      <c r="B680" s="225"/>
      <c r="C680" s="226"/>
      <c r="D680" s="227" t="s">
        <v>148</v>
      </c>
      <c r="E680" s="228" t="s">
        <v>1</v>
      </c>
      <c r="F680" s="229" t="s">
        <v>777</v>
      </c>
      <c r="G680" s="226"/>
      <c r="H680" s="230">
        <v>18.199999999999999</v>
      </c>
      <c r="I680" s="231"/>
      <c r="J680" s="226"/>
      <c r="K680" s="226"/>
      <c r="L680" s="232"/>
      <c r="M680" s="233"/>
      <c r="N680" s="234"/>
      <c r="O680" s="234"/>
      <c r="P680" s="234"/>
      <c r="Q680" s="234"/>
      <c r="R680" s="234"/>
      <c r="S680" s="234"/>
      <c r="T680" s="235"/>
      <c r="U680" s="12"/>
      <c r="V680" s="12"/>
      <c r="W680" s="12"/>
      <c r="X680" s="12"/>
      <c r="Y680" s="12"/>
      <c r="Z680" s="12"/>
      <c r="AA680" s="12"/>
      <c r="AB680" s="12"/>
      <c r="AC680" s="12"/>
      <c r="AD680" s="12"/>
      <c r="AE680" s="12"/>
      <c r="AT680" s="236" t="s">
        <v>148</v>
      </c>
      <c r="AU680" s="236" t="s">
        <v>83</v>
      </c>
      <c r="AV680" s="12" t="s">
        <v>85</v>
      </c>
      <c r="AW680" s="12" t="s">
        <v>32</v>
      </c>
      <c r="AX680" s="12" t="s">
        <v>75</v>
      </c>
      <c r="AY680" s="236" t="s">
        <v>141</v>
      </c>
    </row>
    <row r="681" s="12" customFormat="1">
      <c r="A681" s="12"/>
      <c r="B681" s="225"/>
      <c r="C681" s="226"/>
      <c r="D681" s="227" t="s">
        <v>148</v>
      </c>
      <c r="E681" s="228" t="s">
        <v>1</v>
      </c>
      <c r="F681" s="229" t="s">
        <v>778</v>
      </c>
      <c r="G681" s="226"/>
      <c r="H681" s="230">
        <v>18.399999999999999</v>
      </c>
      <c r="I681" s="231"/>
      <c r="J681" s="226"/>
      <c r="K681" s="226"/>
      <c r="L681" s="232"/>
      <c r="M681" s="233"/>
      <c r="N681" s="234"/>
      <c r="O681" s="234"/>
      <c r="P681" s="234"/>
      <c r="Q681" s="234"/>
      <c r="R681" s="234"/>
      <c r="S681" s="234"/>
      <c r="T681" s="235"/>
      <c r="U681" s="12"/>
      <c r="V681" s="12"/>
      <c r="W681" s="12"/>
      <c r="X681" s="12"/>
      <c r="Y681" s="12"/>
      <c r="Z681" s="12"/>
      <c r="AA681" s="12"/>
      <c r="AB681" s="12"/>
      <c r="AC681" s="12"/>
      <c r="AD681" s="12"/>
      <c r="AE681" s="12"/>
      <c r="AT681" s="236" t="s">
        <v>148</v>
      </c>
      <c r="AU681" s="236" t="s">
        <v>83</v>
      </c>
      <c r="AV681" s="12" t="s">
        <v>85</v>
      </c>
      <c r="AW681" s="12" t="s">
        <v>32</v>
      </c>
      <c r="AX681" s="12" t="s">
        <v>75</v>
      </c>
      <c r="AY681" s="236" t="s">
        <v>141</v>
      </c>
    </row>
    <row r="682" s="12" customFormat="1">
      <c r="A682" s="12"/>
      <c r="B682" s="225"/>
      <c r="C682" s="226"/>
      <c r="D682" s="227" t="s">
        <v>148</v>
      </c>
      <c r="E682" s="228" t="s">
        <v>1</v>
      </c>
      <c r="F682" s="229" t="s">
        <v>770</v>
      </c>
      <c r="G682" s="226"/>
      <c r="H682" s="230">
        <v>17.300000000000001</v>
      </c>
      <c r="I682" s="231"/>
      <c r="J682" s="226"/>
      <c r="K682" s="226"/>
      <c r="L682" s="232"/>
      <c r="M682" s="233"/>
      <c r="N682" s="234"/>
      <c r="O682" s="234"/>
      <c r="P682" s="234"/>
      <c r="Q682" s="234"/>
      <c r="R682" s="234"/>
      <c r="S682" s="234"/>
      <c r="T682" s="235"/>
      <c r="U682" s="12"/>
      <c r="V682" s="12"/>
      <c r="W682" s="12"/>
      <c r="X682" s="12"/>
      <c r="Y682" s="12"/>
      <c r="Z682" s="12"/>
      <c r="AA682" s="12"/>
      <c r="AB682" s="12"/>
      <c r="AC682" s="12"/>
      <c r="AD682" s="12"/>
      <c r="AE682" s="12"/>
      <c r="AT682" s="236" t="s">
        <v>148</v>
      </c>
      <c r="AU682" s="236" t="s">
        <v>83</v>
      </c>
      <c r="AV682" s="12" t="s">
        <v>85</v>
      </c>
      <c r="AW682" s="12" t="s">
        <v>32</v>
      </c>
      <c r="AX682" s="12" t="s">
        <v>75</v>
      </c>
      <c r="AY682" s="236" t="s">
        <v>141</v>
      </c>
    </row>
    <row r="683" s="13" customFormat="1">
      <c r="A683" s="13"/>
      <c r="B683" s="237"/>
      <c r="C683" s="238"/>
      <c r="D683" s="227" t="s">
        <v>148</v>
      </c>
      <c r="E683" s="239" t="s">
        <v>1</v>
      </c>
      <c r="F683" s="240" t="s">
        <v>150</v>
      </c>
      <c r="G683" s="238"/>
      <c r="H683" s="241">
        <v>77.849999999999994</v>
      </c>
      <c r="I683" s="242"/>
      <c r="J683" s="238"/>
      <c r="K683" s="238"/>
      <c r="L683" s="243"/>
      <c r="M683" s="244"/>
      <c r="N683" s="245"/>
      <c r="O683" s="245"/>
      <c r="P683" s="245"/>
      <c r="Q683" s="245"/>
      <c r="R683" s="245"/>
      <c r="S683" s="245"/>
      <c r="T683" s="246"/>
      <c r="U683" s="13"/>
      <c r="V683" s="13"/>
      <c r="W683" s="13"/>
      <c r="X683" s="13"/>
      <c r="Y683" s="13"/>
      <c r="Z683" s="13"/>
      <c r="AA683" s="13"/>
      <c r="AB683" s="13"/>
      <c r="AC683" s="13"/>
      <c r="AD683" s="13"/>
      <c r="AE683" s="13"/>
      <c r="AT683" s="247" t="s">
        <v>148</v>
      </c>
      <c r="AU683" s="247" t="s">
        <v>83</v>
      </c>
      <c r="AV683" s="13" t="s">
        <v>146</v>
      </c>
      <c r="AW683" s="13" t="s">
        <v>32</v>
      </c>
      <c r="AX683" s="13" t="s">
        <v>83</v>
      </c>
      <c r="AY683" s="247" t="s">
        <v>141</v>
      </c>
    </row>
    <row r="684" s="2" customFormat="1" ht="21.75" customHeight="1">
      <c r="A684" s="38"/>
      <c r="B684" s="39"/>
      <c r="C684" s="211" t="s">
        <v>779</v>
      </c>
      <c r="D684" s="211" t="s">
        <v>142</v>
      </c>
      <c r="E684" s="212" t="s">
        <v>780</v>
      </c>
      <c r="F684" s="213" t="s">
        <v>781</v>
      </c>
      <c r="G684" s="214" t="s">
        <v>145</v>
      </c>
      <c r="H684" s="215">
        <v>95.099999999999994</v>
      </c>
      <c r="I684" s="216"/>
      <c r="J684" s="217">
        <f>ROUND(I684*H684,2)</f>
        <v>0</v>
      </c>
      <c r="K684" s="218"/>
      <c r="L684" s="44"/>
      <c r="M684" s="219" t="s">
        <v>1</v>
      </c>
      <c r="N684" s="220" t="s">
        <v>40</v>
      </c>
      <c r="O684" s="91"/>
      <c r="P684" s="221">
        <f>O684*H684</f>
        <v>0</v>
      </c>
      <c r="Q684" s="221">
        <v>0</v>
      </c>
      <c r="R684" s="221">
        <f>Q684*H684</f>
        <v>0</v>
      </c>
      <c r="S684" s="221">
        <v>0</v>
      </c>
      <c r="T684" s="222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3" t="s">
        <v>260</v>
      </c>
      <c r="AT684" s="223" t="s">
        <v>142</v>
      </c>
      <c r="AU684" s="223" t="s">
        <v>83</v>
      </c>
      <c r="AY684" s="17" t="s">
        <v>141</v>
      </c>
      <c r="BE684" s="224">
        <f>IF(N684="základní",J684,0)</f>
        <v>0</v>
      </c>
      <c r="BF684" s="224">
        <f>IF(N684="snížená",J684,0)</f>
        <v>0</v>
      </c>
      <c r="BG684" s="224">
        <f>IF(N684="zákl. přenesená",J684,0)</f>
        <v>0</v>
      </c>
      <c r="BH684" s="224">
        <f>IF(N684="sníž. přenesená",J684,0)</f>
        <v>0</v>
      </c>
      <c r="BI684" s="224">
        <f>IF(N684="nulová",J684,0)</f>
        <v>0</v>
      </c>
      <c r="BJ684" s="17" t="s">
        <v>83</v>
      </c>
      <c r="BK684" s="224">
        <f>ROUND(I684*H684,2)</f>
        <v>0</v>
      </c>
      <c r="BL684" s="17" t="s">
        <v>260</v>
      </c>
      <c r="BM684" s="223" t="s">
        <v>782</v>
      </c>
    </row>
    <row r="685" s="14" customFormat="1">
      <c r="A685" s="14"/>
      <c r="B685" s="248"/>
      <c r="C685" s="249"/>
      <c r="D685" s="227" t="s">
        <v>148</v>
      </c>
      <c r="E685" s="250" t="s">
        <v>1</v>
      </c>
      <c r="F685" s="251" t="s">
        <v>783</v>
      </c>
      <c r="G685" s="249"/>
      <c r="H685" s="250" t="s">
        <v>1</v>
      </c>
      <c r="I685" s="252"/>
      <c r="J685" s="249"/>
      <c r="K685" s="249"/>
      <c r="L685" s="253"/>
      <c r="M685" s="254"/>
      <c r="N685" s="255"/>
      <c r="O685" s="255"/>
      <c r="P685" s="255"/>
      <c r="Q685" s="255"/>
      <c r="R685" s="255"/>
      <c r="S685" s="255"/>
      <c r="T685" s="256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7" t="s">
        <v>148</v>
      </c>
      <c r="AU685" s="257" t="s">
        <v>83</v>
      </c>
      <c r="AV685" s="14" t="s">
        <v>83</v>
      </c>
      <c r="AW685" s="14" t="s">
        <v>32</v>
      </c>
      <c r="AX685" s="14" t="s">
        <v>75</v>
      </c>
      <c r="AY685" s="257" t="s">
        <v>141</v>
      </c>
    </row>
    <row r="686" s="12" customFormat="1">
      <c r="A686" s="12"/>
      <c r="B686" s="225"/>
      <c r="C686" s="226"/>
      <c r="D686" s="227" t="s">
        <v>148</v>
      </c>
      <c r="E686" s="228" t="s">
        <v>1</v>
      </c>
      <c r="F686" s="229" t="s">
        <v>761</v>
      </c>
      <c r="G686" s="226"/>
      <c r="H686" s="230">
        <v>76.5</v>
      </c>
      <c r="I686" s="231"/>
      <c r="J686" s="226"/>
      <c r="K686" s="226"/>
      <c r="L686" s="232"/>
      <c r="M686" s="233"/>
      <c r="N686" s="234"/>
      <c r="O686" s="234"/>
      <c r="P686" s="234"/>
      <c r="Q686" s="234"/>
      <c r="R686" s="234"/>
      <c r="S686" s="234"/>
      <c r="T686" s="235"/>
      <c r="U686" s="12"/>
      <c r="V686" s="12"/>
      <c r="W686" s="12"/>
      <c r="X686" s="12"/>
      <c r="Y686" s="12"/>
      <c r="Z686" s="12"/>
      <c r="AA686" s="12"/>
      <c r="AB686" s="12"/>
      <c r="AC686" s="12"/>
      <c r="AD686" s="12"/>
      <c r="AE686" s="12"/>
      <c r="AT686" s="236" t="s">
        <v>148</v>
      </c>
      <c r="AU686" s="236" t="s">
        <v>83</v>
      </c>
      <c r="AV686" s="12" t="s">
        <v>85</v>
      </c>
      <c r="AW686" s="12" t="s">
        <v>32</v>
      </c>
      <c r="AX686" s="12" t="s">
        <v>75</v>
      </c>
      <c r="AY686" s="236" t="s">
        <v>141</v>
      </c>
    </row>
    <row r="687" s="12" customFormat="1">
      <c r="A687" s="12"/>
      <c r="B687" s="225"/>
      <c r="C687" s="226"/>
      <c r="D687" s="227" t="s">
        <v>148</v>
      </c>
      <c r="E687" s="228" t="s">
        <v>1</v>
      </c>
      <c r="F687" s="229" t="s">
        <v>762</v>
      </c>
      <c r="G687" s="226"/>
      <c r="H687" s="230">
        <v>18.600000000000001</v>
      </c>
      <c r="I687" s="231"/>
      <c r="J687" s="226"/>
      <c r="K687" s="226"/>
      <c r="L687" s="232"/>
      <c r="M687" s="233"/>
      <c r="N687" s="234"/>
      <c r="O687" s="234"/>
      <c r="P687" s="234"/>
      <c r="Q687" s="234"/>
      <c r="R687" s="234"/>
      <c r="S687" s="234"/>
      <c r="T687" s="235"/>
      <c r="U687" s="12"/>
      <c r="V687" s="12"/>
      <c r="W687" s="12"/>
      <c r="X687" s="12"/>
      <c r="Y687" s="12"/>
      <c r="Z687" s="12"/>
      <c r="AA687" s="12"/>
      <c r="AB687" s="12"/>
      <c r="AC687" s="12"/>
      <c r="AD687" s="12"/>
      <c r="AE687" s="12"/>
      <c r="AT687" s="236" t="s">
        <v>148</v>
      </c>
      <c r="AU687" s="236" t="s">
        <v>83</v>
      </c>
      <c r="AV687" s="12" t="s">
        <v>85</v>
      </c>
      <c r="AW687" s="12" t="s">
        <v>32</v>
      </c>
      <c r="AX687" s="12" t="s">
        <v>75</v>
      </c>
      <c r="AY687" s="236" t="s">
        <v>141</v>
      </c>
    </row>
    <row r="688" s="13" customFormat="1">
      <c r="A688" s="13"/>
      <c r="B688" s="237"/>
      <c r="C688" s="238"/>
      <c r="D688" s="227" t="s">
        <v>148</v>
      </c>
      <c r="E688" s="239" t="s">
        <v>1</v>
      </c>
      <c r="F688" s="240" t="s">
        <v>150</v>
      </c>
      <c r="G688" s="238"/>
      <c r="H688" s="241">
        <v>95.099999999999994</v>
      </c>
      <c r="I688" s="242"/>
      <c r="J688" s="238"/>
      <c r="K688" s="238"/>
      <c r="L688" s="243"/>
      <c r="M688" s="244"/>
      <c r="N688" s="245"/>
      <c r="O688" s="245"/>
      <c r="P688" s="245"/>
      <c r="Q688" s="245"/>
      <c r="R688" s="245"/>
      <c r="S688" s="245"/>
      <c r="T688" s="246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7" t="s">
        <v>148</v>
      </c>
      <c r="AU688" s="247" t="s">
        <v>83</v>
      </c>
      <c r="AV688" s="13" t="s">
        <v>146</v>
      </c>
      <c r="AW688" s="13" t="s">
        <v>32</v>
      </c>
      <c r="AX688" s="13" t="s">
        <v>83</v>
      </c>
      <c r="AY688" s="247" t="s">
        <v>141</v>
      </c>
    </row>
    <row r="689" s="2" customFormat="1" ht="21.75" customHeight="1">
      <c r="A689" s="38"/>
      <c r="B689" s="39"/>
      <c r="C689" s="211" t="s">
        <v>784</v>
      </c>
      <c r="D689" s="211" t="s">
        <v>142</v>
      </c>
      <c r="E689" s="212" t="s">
        <v>785</v>
      </c>
      <c r="F689" s="213" t="s">
        <v>786</v>
      </c>
      <c r="G689" s="214" t="s">
        <v>145</v>
      </c>
      <c r="H689" s="215">
        <v>95.099999999999994</v>
      </c>
      <c r="I689" s="216"/>
      <c r="J689" s="217">
        <f>ROUND(I689*H689,2)</f>
        <v>0</v>
      </c>
      <c r="K689" s="218"/>
      <c r="L689" s="44"/>
      <c r="M689" s="219" t="s">
        <v>1</v>
      </c>
      <c r="N689" s="220" t="s">
        <v>40</v>
      </c>
      <c r="O689" s="91"/>
      <c r="P689" s="221">
        <f>O689*H689</f>
        <v>0</v>
      </c>
      <c r="Q689" s="221">
        <v>0</v>
      </c>
      <c r="R689" s="221">
        <f>Q689*H689</f>
        <v>0</v>
      </c>
      <c r="S689" s="221">
        <v>0</v>
      </c>
      <c r="T689" s="222">
        <f>S689*H689</f>
        <v>0</v>
      </c>
      <c r="U689" s="38"/>
      <c r="V689" s="38"/>
      <c r="W689" s="38"/>
      <c r="X689" s="38"/>
      <c r="Y689" s="38"/>
      <c r="Z689" s="38"/>
      <c r="AA689" s="38"/>
      <c r="AB689" s="38"/>
      <c r="AC689" s="38"/>
      <c r="AD689" s="38"/>
      <c r="AE689" s="38"/>
      <c r="AR689" s="223" t="s">
        <v>260</v>
      </c>
      <c r="AT689" s="223" t="s">
        <v>142</v>
      </c>
      <c r="AU689" s="223" t="s">
        <v>83</v>
      </c>
      <c r="AY689" s="17" t="s">
        <v>141</v>
      </c>
      <c r="BE689" s="224">
        <f>IF(N689="základní",J689,0)</f>
        <v>0</v>
      </c>
      <c r="BF689" s="224">
        <f>IF(N689="snížená",J689,0)</f>
        <v>0</v>
      </c>
      <c r="BG689" s="224">
        <f>IF(N689="zákl. přenesená",J689,0)</f>
        <v>0</v>
      </c>
      <c r="BH689" s="224">
        <f>IF(N689="sníž. přenesená",J689,0)</f>
        <v>0</v>
      </c>
      <c r="BI689" s="224">
        <f>IF(N689="nulová",J689,0)</f>
        <v>0</v>
      </c>
      <c r="BJ689" s="17" t="s">
        <v>83</v>
      </c>
      <c r="BK689" s="224">
        <f>ROUND(I689*H689,2)</f>
        <v>0</v>
      </c>
      <c r="BL689" s="17" t="s">
        <v>260</v>
      </c>
      <c r="BM689" s="223" t="s">
        <v>787</v>
      </c>
    </row>
    <row r="690" s="14" customFormat="1">
      <c r="A690" s="14"/>
      <c r="B690" s="248"/>
      <c r="C690" s="249"/>
      <c r="D690" s="227" t="s">
        <v>148</v>
      </c>
      <c r="E690" s="250" t="s">
        <v>1</v>
      </c>
      <c r="F690" s="251" t="s">
        <v>788</v>
      </c>
      <c r="G690" s="249"/>
      <c r="H690" s="250" t="s">
        <v>1</v>
      </c>
      <c r="I690" s="252"/>
      <c r="J690" s="249"/>
      <c r="K690" s="249"/>
      <c r="L690" s="253"/>
      <c r="M690" s="254"/>
      <c r="N690" s="255"/>
      <c r="O690" s="255"/>
      <c r="P690" s="255"/>
      <c r="Q690" s="255"/>
      <c r="R690" s="255"/>
      <c r="S690" s="255"/>
      <c r="T690" s="256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7" t="s">
        <v>148</v>
      </c>
      <c r="AU690" s="257" t="s">
        <v>83</v>
      </c>
      <c r="AV690" s="14" t="s">
        <v>83</v>
      </c>
      <c r="AW690" s="14" t="s">
        <v>32</v>
      </c>
      <c r="AX690" s="14" t="s">
        <v>75</v>
      </c>
      <c r="AY690" s="257" t="s">
        <v>141</v>
      </c>
    </row>
    <row r="691" s="12" customFormat="1">
      <c r="A691" s="12"/>
      <c r="B691" s="225"/>
      <c r="C691" s="226"/>
      <c r="D691" s="227" t="s">
        <v>148</v>
      </c>
      <c r="E691" s="228" t="s">
        <v>1</v>
      </c>
      <c r="F691" s="229" t="s">
        <v>761</v>
      </c>
      <c r="G691" s="226"/>
      <c r="H691" s="230">
        <v>76.5</v>
      </c>
      <c r="I691" s="231"/>
      <c r="J691" s="226"/>
      <c r="K691" s="226"/>
      <c r="L691" s="232"/>
      <c r="M691" s="233"/>
      <c r="N691" s="234"/>
      <c r="O691" s="234"/>
      <c r="P691" s="234"/>
      <c r="Q691" s="234"/>
      <c r="R691" s="234"/>
      <c r="S691" s="234"/>
      <c r="T691" s="235"/>
      <c r="U691" s="12"/>
      <c r="V691" s="12"/>
      <c r="W691" s="12"/>
      <c r="X691" s="12"/>
      <c r="Y691" s="12"/>
      <c r="Z691" s="12"/>
      <c r="AA691" s="12"/>
      <c r="AB691" s="12"/>
      <c r="AC691" s="12"/>
      <c r="AD691" s="12"/>
      <c r="AE691" s="12"/>
      <c r="AT691" s="236" t="s">
        <v>148</v>
      </c>
      <c r="AU691" s="236" t="s">
        <v>83</v>
      </c>
      <c r="AV691" s="12" t="s">
        <v>85</v>
      </c>
      <c r="AW691" s="12" t="s">
        <v>32</v>
      </c>
      <c r="AX691" s="12" t="s">
        <v>75</v>
      </c>
      <c r="AY691" s="236" t="s">
        <v>141</v>
      </c>
    </row>
    <row r="692" s="12" customFormat="1">
      <c r="A692" s="12"/>
      <c r="B692" s="225"/>
      <c r="C692" s="226"/>
      <c r="D692" s="227" t="s">
        <v>148</v>
      </c>
      <c r="E692" s="228" t="s">
        <v>1</v>
      </c>
      <c r="F692" s="229" t="s">
        <v>762</v>
      </c>
      <c r="G692" s="226"/>
      <c r="H692" s="230">
        <v>18.600000000000001</v>
      </c>
      <c r="I692" s="231"/>
      <c r="J692" s="226"/>
      <c r="K692" s="226"/>
      <c r="L692" s="232"/>
      <c r="M692" s="233"/>
      <c r="N692" s="234"/>
      <c r="O692" s="234"/>
      <c r="P692" s="234"/>
      <c r="Q692" s="234"/>
      <c r="R692" s="234"/>
      <c r="S692" s="234"/>
      <c r="T692" s="235"/>
      <c r="U692" s="12"/>
      <c r="V692" s="12"/>
      <c r="W692" s="12"/>
      <c r="X692" s="12"/>
      <c r="Y692" s="12"/>
      <c r="Z692" s="12"/>
      <c r="AA692" s="12"/>
      <c r="AB692" s="12"/>
      <c r="AC692" s="12"/>
      <c r="AD692" s="12"/>
      <c r="AE692" s="12"/>
      <c r="AT692" s="236" t="s">
        <v>148</v>
      </c>
      <c r="AU692" s="236" t="s">
        <v>83</v>
      </c>
      <c r="AV692" s="12" t="s">
        <v>85</v>
      </c>
      <c r="AW692" s="12" t="s">
        <v>32</v>
      </c>
      <c r="AX692" s="12" t="s">
        <v>75</v>
      </c>
      <c r="AY692" s="236" t="s">
        <v>141</v>
      </c>
    </row>
    <row r="693" s="13" customFormat="1">
      <c r="A693" s="13"/>
      <c r="B693" s="237"/>
      <c r="C693" s="238"/>
      <c r="D693" s="227" t="s">
        <v>148</v>
      </c>
      <c r="E693" s="239" t="s">
        <v>1</v>
      </c>
      <c r="F693" s="240" t="s">
        <v>150</v>
      </c>
      <c r="G693" s="238"/>
      <c r="H693" s="241">
        <v>95.099999999999994</v>
      </c>
      <c r="I693" s="242"/>
      <c r="J693" s="238"/>
      <c r="K693" s="238"/>
      <c r="L693" s="243"/>
      <c r="M693" s="244"/>
      <c r="N693" s="245"/>
      <c r="O693" s="245"/>
      <c r="P693" s="245"/>
      <c r="Q693" s="245"/>
      <c r="R693" s="245"/>
      <c r="S693" s="245"/>
      <c r="T693" s="246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47" t="s">
        <v>148</v>
      </c>
      <c r="AU693" s="247" t="s">
        <v>83</v>
      </c>
      <c r="AV693" s="13" t="s">
        <v>146</v>
      </c>
      <c r="AW693" s="13" t="s">
        <v>32</v>
      </c>
      <c r="AX693" s="13" t="s">
        <v>83</v>
      </c>
      <c r="AY693" s="247" t="s">
        <v>141</v>
      </c>
    </row>
    <row r="694" s="2" customFormat="1" ht="21.75" customHeight="1">
      <c r="A694" s="38"/>
      <c r="B694" s="39"/>
      <c r="C694" s="211" t="s">
        <v>789</v>
      </c>
      <c r="D694" s="211" t="s">
        <v>142</v>
      </c>
      <c r="E694" s="212" t="s">
        <v>790</v>
      </c>
      <c r="F694" s="213" t="s">
        <v>791</v>
      </c>
      <c r="G694" s="214" t="s">
        <v>269</v>
      </c>
      <c r="H694" s="215">
        <v>0.56899999999999995</v>
      </c>
      <c r="I694" s="216"/>
      <c r="J694" s="217">
        <f>ROUND(I694*H694,2)</f>
        <v>0</v>
      </c>
      <c r="K694" s="218"/>
      <c r="L694" s="44"/>
      <c r="M694" s="219" t="s">
        <v>1</v>
      </c>
      <c r="N694" s="220" t="s">
        <v>40</v>
      </c>
      <c r="O694" s="91"/>
      <c r="P694" s="221">
        <f>O694*H694</f>
        <v>0</v>
      </c>
      <c r="Q694" s="221">
        <v>0</v>
      </c>
      <c r="R694" s="221">
        <f>Q694*H694</f>
        <v>0</v>
      </c>
      <c r="S694" s="221">
        <v>0</v>
      </c>
      <c r="T694" s="222">
        <f>S694*H694</f>
        <v>0</v>
      </c>
      <c r="U694" s="38"/>
      <c r="V694" s="38"/>
      <c r="W694" s="38"/>
      <c r="X694" s="38"/>
      <c r="Y694" s="38"/>
      <c r="Z694" s="38"/>
      <c r="AA694" s="38"/>
      <c r="AB694" s="38"/>
      <c r="AC694" s="38"/>
      <c r="AD694" s="38"/>
      <c r="AE694" s="38"/>
      <c r="AR694" s="223" t="s">
        <v>260</v>
      </c>
      <c r="AT694" s="223" t="s">
        <v>142</v>
      </c>
      <c r="AU694" s="223" t="s">
        <v>83</v>
      </c>
      <c r="AY694" s="17" t="s">
        <v>141</v>
      </c>
      <c r="BE694" s="224">
        <f>IF(N694="základní",J694,0)</f>
        <v>0</v>
      </c>
      <c r="BF694" s="224">
        <f>IF(N694="snížená",J694,0)</f>
        <v>0</v>
      </c>
      <c r="BG694" s="224">
        <f>IF(N694="zákl. přenesená",J694,0)</f>
        <v>0</v>
      </c>
      <c r="BH694" s="224">
        <f>IF(N694="sníž. přenesená",J694,0)</f>
        <v>0</v>
      </c>
      <c r="BI694" s="224">
        <f>IF(N694="nulová",J694,0)</f>
        <v>0</v>
      </c>
      <c r="BJ694" s="17" t="s">
        <v>83</v>
      </c>
      <c r="BK694" s="224">
        <f>ROUND(I694*H694,2)</f>
        <v>0</v>
      </c>
      <c r="BL694" s="17" t="s">
        <v>260</v>
      </c>
      <c r="BM694" s="223" t="s">
        <v>792</v>
      </c>
    </row>
    <row r="695" s="11" customFormat="1" ht="25.92" customHeight="1">
      <c r="A695" s="11"/>
      <c r="B695" s="197"/>
      <c r="C695" s="198"/>
      <c r="D695" s="199" t="s">
        <v>74</v>
      </c>
      <c r="E695" s="200" t="s">
        <v>793</v>
      </c>
      <c r="F695" s="200" t="s">
        <v>794</v>
      </c>
      <c r="G695" s="198"/>
      <c r="H695" s="198"/>
      <c r="I695" s="201"/>
      <c r="J695" s="202">
        <f>BK695</f>
        <v>0</v>
      </c>
      <c r="K695" s="198"/>
      <c r="L695" s="203"/>
      <c r="M695" s="204"/>
      <c r="N695" s="205"/>
      <c r="O695" s="205"/>
      <c r="P695" s="206">
        <f>SUM(P696:P704)</f>
        <v>0</v>
      </c>
      <c r="Q695" s="205"/>
      <c r="R695" s="206">
        <f>SUM(R696:R704)</f>
        <v>0</v>
      </c>
      <c r="S695" s="205"/>
      <c r="T695" s="207">
        <f>SUM(T696:T704)</f>
        <v>0</v>
      </c>
      <c r="U695" s="11"/>
      <c r="V695" s="11"/>
      <c r="W695" s="11"/>
      <c r="X695" s="11"/>
      <c r="Y695" s="11"/>
      <c r="Z695" s="11"/>
      <c r="AA695" s="11"/>
      <c r="AB695" s="11"/>
      <c r="AC695" s="11"/>
      <c r="AD695" s="11"/>
      <c r="AE695" s="11"/>
      <c r="AR695" s="208" t="s">
        <v>85</v>
      </c>
      <c r="AT695" s="209" t="s">
        <v>74</v>
      </c>
      <c r="AU695" s="209" t="s">
        <v>75</v>
      </c>
      <c r="AY695" s="208" t="s">
        <v>141</v>
      </c>
      <c r="BK695" s="210">
        <f>SUM(BK696:BK704)</f>
        <v>0</v>
      </c>
    </row>
    <row r="696" s="2" customFormat="1" ht="16.5" customHeight="1">
      <c r="A696" s="38"/>
      <c r="B696" s="39"/>
      <c r="C696" s="211" t="s">
        <v>795</v>
      </c>
      <c r="D696" s="211" t="s">
        <v>142</v>
      </c>
      <c r="E696" s="212" t="s">
        <v>796</v>
      </c>
      <c r="F696" s="213" t="s">
        <v>797</v>
      </c>
      <c r="G696" s="214" t="s">
        <v>145</v>
      </c>
      <c r="H696" s="215">
        <v>95.099999999999994</v>
      </c>
      <c r="I696" s="216"/>
      <c r="J696" s="217">
        <f>ROUND(I696*H696,2)</f>
        <v>0</v>
      </c>
      <c r="K696" s="218"/>
      <c r="L696" s="44"/>
      <c r="M696" s="219" t="s">
        <v>1</v>
      </c>
      <c r="N696" s="220" t="s">
        <v>40</v>
      </c>
      <c r="O696" s="91"/>
      <c r="P696" s="221">
        <f>O696*H696</f>
        <v>0</v>
      </c>
      <c r="Q696" s="221">
        <v>0</v>
      </c>
      <c r="R696" s="221">
        <f>Q696*H696</f>
        <v>0</v>
      </c>
      <c r="S696" s="221">
        <v>0</v>
      </c>
      <c r="T696" s="222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3" t="s">
        <v>260</v>
      </c>
      <c r="AT696" s="223" t="s">
        <v>142</v>
      </c>
      <c r="AU696" s="223" t="s">
        <v>83</v>
      </c>
      <c r="AY696" s="17" t="s">
        <v>141</v>
      </c>
      <c r="BE696" s="224">
        <f>IF(N696="základní",J696,0)</f>
        <v>0</v>
      </c>
      <c r="BF696" s="224">
        <f>IF(N696="snížená",J696,0)</f>
        <v>0</v>
      </c>
      <c r="BG696" s="224">
        <f>IF(N696="zákl. přenesená",J696,0)</f>
        <v>0</v>
      </c>
      <c r="BH696" s="224">
        <f>IF(N696="sníž. přenesená",J696,0)</f>
        <v>0</v>
      </c>
      <c r="BI696" s="224">
        <f>IF(N696="nulová",J696,0)</f>
        <v>0</v>
      </c>
      <c r="BJ696" s="17" t="s">
        <v>83</v>
      </c>
      <c r="BK696" s="224">
        <f>ROUND(I696*H696,2)</f>
        <v>0</v>
      </c>
      <c r="BL696" s="17" t="s">
        <v>260</v>
      </c>
      <c r="BM696" s="223" t="s">
        <v>798</v>
      </c>
    </row>
    <row r="697" s="12" customFormat="1">
      <c r="A697" s="12"/>
      <c r="B697" s="225"/>
      <c r="C697" s="226"/>
      <c r="D697" s="227" t="s">
        <v>148</v>
      </c>
      <c r="E697" s="228" t="s">
        <v>1</v>
      </c>
      <c r="F697" s="229" t="s">
        <v>761</v>
      </c>
      <c r="G697" s="226"/>
      <c r="H697" s="230">
        <v>76.5</v>
      </c>
      <c r="I697" s="231"/>
      <c r="J697" s="226"/>
      <c r="K697" s="226"/>
      <c r="L697" s="232"/>
      <c r="M697" s="233"/>
      <c r="N697" s="234"/>
      <c r="O697" s="234"/>
      <c r="P697" s="234"/>
      <c r="Q697" s="234"/>
      <c r="R697" s="234"/>
      <c r="S697" s="234"/>
      <c r="T697" s="235"/>
      <c r="U697" s="12"/>
      <c r="V697" s="12"/>
      <c r="W697" s="12"/>
      <c r="X697" s="12"/>
      <c r="Y697" s="12"/>
      <c r="Z697" s="12"/>
      <c r="AA697" s="12"/>
      <c r="AB697" s="12"/>
      <c r="AC697" s="12"/>
      <c r="AD697" s="12"/>
      <c r="AE697" s="12"/>
      <c r="AT697" s="236" t="s">
        <v>148</v>
      </c>
      <c r="AU697" s="236" t="s">
        <v>83</v>
      </c>
      <c r="AV697" s="12" t="s">
        <v>85</v>
      </c>
      <c r="AW697" s="12" t="s">
        <v>32</v>
      </c>
      <c r="AX697" s="12" t="s">
        <v>75</v>
      </c>
      <c r="AY697" s="236" t="s">
        <v>141</v>
      </c>
    </row>
    <row r="698" s="12" customFormat="1">
      <c r="A698" s="12"/>
      <c r="B698" s="225"/>
      <c r="C698" s="226"/>
      <c r="D698" s="227" t="s">
        <v>148</v>
      </c>
      <c r="E698" s="228" t="s">
        <v>1</v>
      </c>
      <c r="F698" s="229" t="s">
        <v>762</v>
      </c>
      <c r="G698" s="226"/>
      <c r="H698" s="230">
        <v>18.600000000000001</v>
      </c>
      <c r="I698" s="231"/>
      <c r="J698" s="226"/>
      <c r="K698" s="226"/>
      <c r="L698" s="232"/>
      <c r="M698" s="233"/>
      <c r="N698" s="234"/>
      <c r="O698" s="234"/>
      <c r="P698" s="234"/>
      <c r="Q698" s="234"/>
      <c r="R698" s="234"/>
      <c r="S698" s="234"/>
      <c r="T698" s="235"/>
      <c r="U698" s="12"/>
      <c r="V698" s="12"/>
      <c r="W698" s="12"/>
      <c r="X698" s="12"/>
      <c r="Y698" s="12"/>
      <c r="Z698" s="12"/>
      <c r="AA698" s="12"/>
      <c r="AB698" s="12"/>
      <c r="AC698" s="12"/>
      <c r="AD698" s="12"/>
      <c r="AE698" s="12"/>
      <c r="AT698" s="236" t="s">
        <v>148</v>
      </c>
      <c r="AU698" s="236" t="s">
        <v>83</v>
      </c>
      <c r="AV698" s="12" t="s">
        <v>85</v>
      </c>
      <c r="AW698" s="12" t="s">
        <v>32</v>
      </c>
      <c r="AX698" s="12" t="s">
        <v>75</v>
      </c>
      <c r="AY698" s="236" t="s">
        <v>141</v>
      </c>
    </row>
    <row r="699" s="13" customFormat="1">
      <c r="A699" s="13"/>
      <c r="B699" s="237"/>
      <c r="C699" s="238"/>
      <c r="D699" s="227" t="s">
        <v>148</v>
      </c>
      <c r="E699" s="239" t="s">
        <v>1</v>
      </c>
      <c r="F699" s="240" t="s">
        <v>150</v>
      </c>
      <c r="G699" s="238"/>
      <c r="H699" s="241">
        <v>95.099999999999994</v>
      </c>
      <c r="I699" s="242"/>
      <c r="J699" s="238"/>
      <c r="K699" s="238"/>
      <c r="L699" s="243"/>
      <c r="M699" s="244"/>
      <c r="N699" s="245"/>
      <c r="O699" s="245"/>
      <c r="P699" s="245"/>
      <c r="Q699" s="245"/>
      <c r="R699" s="245"/>
      <c r="S699" s="245"/>
      <c r="T699" s="246"/>
      <c r="U699" s="13"/>
      <c r="V699" s="13"/>
      <c r="W699" s="13"/>
      <c r="X699" s="13"/>
      <c r="Y699" s="13"/>
      <c r="Z699" s="13"/>
      <c r="AA699" s="13"/>
      <c r="AB699" s="13"/>
      <c r="AC699" s="13"/>
      <c r="AD699" s="13"/>
      <c r="AE699" s="13"/>
      <c r="AT699" s="247" t="s">
        <v>148</v>
      </c>
      <c r="AU699" s="247" t="s">
        <v>83</v>
      </c>
      <c r="AV699" s="13" t="s">
        <v>146</v>
      </c>
      <c r="AW699" s="13" t="s">
        <v>32</v>
      </c>
      <c r="AX699" s="13" t="s">
        <v>83</v>
      </c>
      <c r="AY699" s="247" t="s">
        <v>141</v>
      </c>
    </row>
    <row r="700" s="2" customFormat="1" ht="16.5" customHeight="1">
      <c r="A700" s="38"/>
      <c r="B700" s="39"/>
      <c r="C700" s="211" t="s">
        <v>799</v>
      </c>
      <c r="D700" s="211" t="s">
        <v>142</v>
      </c>
      <c r="E700" s="212" t="s">
        <v>800</v>
      </c>
      <c r="F700" s="213" t="s">
        <v>801</v>
      </c>
      <c r="G700" s="214" t="s">
        <v>145</v>
      </c>
      <c r="H700" s="215">
        <v>95.099999999999994</v>
      </c>
      <c r="I700" s="216"/>
      <c r="J700" s="217">
        <f>ROUND(I700*H700,2)</f>
        <v>0</v>
      </c>
      <c r="K700" s="218"/>
      <c r="L700" s="44"/>
      <c r="M700" s="219" t="s">
        <v>1</v>
      </c>
      <c r="N700" s="220" t="s">
        <v>40</v>
      </c>
      <c r="O700" s="91"/>
      <c r="P700" s="221">
        <f>O700*H700</f>
        <v>0</v>
      </c>
      <c r="Q700" s="221">
        <v>0</v>
      </c>
      <c r="R700" s="221">
        <f>Q700*H700</f>
        <v>0</v>
      </c>
      <c r="S700" s="221">
        <v>0</v>
      </c>
      <c r="T700" s="222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3" t="s">
        <v>260</v>
      </c>
      <c r="AT700" s="223" t="s">
        <v>142</v>
      </c>
      <c r="AU700" s="223" t="s">
        <v>83</v>
      </c>
      <c r="AY700" s="17" t="s">
        <v>141</v>
      </c>
      <c r="BE700" s="224">
        <f>IF(N700="základní",J700,0)</f>
        <v>0</v>
      </c>
      <c r="BF700" s="224">
        <f>IF(N700="snížená",J700,0)</f>
        <v>0</v>
      </c>
      <c r="BG700" s="224">
        <f>IF(N700="zákl. přenesená",J700,0)</f>
        <v>0</v>
      </c>
      <c r="BH700" s="224">
        <f>IF(N700="sníž. přenesená",J700,0)</f>
        <v>0</v>
      </c>
      <c r="BI700" s="224">
        <f>IF(N700="nulová",J700,0)</f>
        <v>0</v>
      </c>
      <c r="BJ700" s="17" t="s">
        <v>83</v>
      </c>
      <c r="BK700" s="224">
        <f>ROUND(I700*H700,2)</f>
        <v>0</v>
      </c>
      <c r="BL700" s="17" t="s">
        <v>260</v>
      </c>
      <c r="BM700" s="223" t="s">
        <v>802</v>
      </c>
    </row>
    <row r="701" s="12" customFormat="1">
      <c r="A701" s="12"/>
      <c r="B701" s="225"/>
      <c r="C701" s="226"/>
      <c r="D701" s="227" t="s">
        <v>148</v>
      </c>
      <c r="E701" s="228" t="s">
        <v>1</v>
      </c>
      <c r="F701" s="229" t="s">
        <v>761</v>
      </c>
      <c r="G701" s="226"/>
      <c r="H701" s="230">
        <v>76.5</v>
      </c>
      <c r="I701" s="231"/>
      <c r="J701" s="226"/>
      <c r="K701" s="226"/>
      <c r="L701" s="232"/>
      <c r="M701" s="233"/>
      <c r="N701" s="234"/>
      <c r="O701" s="234"/>
      <c r="P701" s="234"/>
      <c r="Q701" s="234"/>
      <c r="R701" s="234"/>
      <c r="S701" s="234"/>
      <c r="T701" s="235"/>
      <c r="U701" s="12"/>
      <c r="V701" s="12"/>
      <c r="W701" s="12"/>
      <c r="X701" s="12"/>
      <c r="Y701" s="12"/>
      <c r="Z701" s="12"/>
      <c r="AA701" s="12"/>
      <c r="AB701" s="12"/>
      <c r="AC701" s="12"/>
      <c r="AD701" s="12"/>
      <c r="AE701" s="12"/>
      <c r="AT701" s="236" t="s">
        <v>148</v>
      </c>
      <c r="AU701" s="236" t="s">
        <v>83</v>
      </c>
      <c r="AV701" s="12" t="s">
        <v>85</v>
      </c>
      <c r="AW701" s="12" t="s">
        <v>32</v>
      </c>
      <c r="AX701" s="12" t="s">
        <v>75</v>
      </c>
      <c r="AY701" s="236" t="s">
        <v>141</v>
      </c>
    </row>
    <row r="702" s="12" customFormat="1">
      <c r="A702" s="12"/>
      <c r="B702" s="225"/>
      <c r="C702" s="226"/>
      <c r="D702" s="227" t="s">
        <v>148</v>
      </c>
      <c r="E702" s="228" t="s">
        <v>1</v>
      </c>
      <c r="F702" s="229" t="s">
        <v>762</v>
      </c>
      <c r="G702" s="226"/>
      <c r="H702" s="230">
        <v>18.600000000000001</v>
      </c>
      <c r="I702" s="231"/>
      <c r="J702" s="226"/>
      <c r="K702" s="226"/>
      <c r="L702" s="232"/>
      <c r="M702" s="233"/>
      <c r="N702" s="234"/>
      <c r="O702" s="234"/>
      <c r="P702" s="234"/>
      <c r="Q702" s="234"/>
      <c r="R702" s="234"/>
      <c r="S702" s="234"/>
      <c r="T702" s="235"/>
      <c r="U702" s="12"/>
      <c r="V702" s="12"/>
      <c r="W702" s="12"/>
      <c r="X702" s="12"/>
      <c r="Y702" s="12"/>
      <c r="Z702" s="12"/>
      <c r="AA702" s="12"/>
      <c r="AB702" s="12"/>
      <c r="AC702" s="12"/>
      <c r="AD702" s="12"/>
      <c r="AE702" s="12"/>
      <c r="AT702" s="236" t="s">
        <v>148</v>
      </c>
      <c r="AU702" s="236" t="s">
        <v>83</v>
      </c>
      <c r="AV702" s="12" t="s">
        <v>85</v>
      </c>
      <c r="AW702" s="12" t="s">
        <v>32</v>
      </c>
      <c r="AX702" s="12" t="s">
        <v>75</v>
      </c>
      <c r="AY702" s="236" t="s">
        <v>141</v>
      </c>
    </row>
    <row r="703" s="13" customFormat="1">
      <c r="A703" s="13"/>
      <c r="B703" s="237"/>
      <c r="C703" s="238"/>
      <c r="D703" s="227" t="s">
        <v>148</v>
      </c>
      <c r="E703" s="239" t="s">
        <v>1</v>
      </c>
      <c r="F703" s="240" t="s">
        <v>150</v>
      </c>
      <c r="G703" s="238"/>
      <c r="H703" s="241">
        <v>95.099999999999994</v>
      </c>
      <c r="I703" s="242"/>
      <c r="J703" s="238"/>
      <c r="K703" s="238"/>
      <c r="L703" s="243"/>
      <c r="M703" s="244"/>
      <c r="N703" s="245"/>
      <c r="O703" s="245"/>
      <c r="P703" s="245"/>
      <c r="Q703" s="245"/>
      <c r="R703" s="245"/>
      <c r="S703" s="245"/>
      <c r="T703" s="246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47" t="s">
        <v>148</v>
      </c>
      <c r="AU703" s="247" t="s">
        <v>83</v>
      </c>
      <c r="AV703" s="13" t="s">
        <v>146</v>
      </c>
      <c r="AW703" s="13" t="s">
        <v>32</v>
      </c>
      <c r="AX703" s="13" t="s">
        <v>83</v>
      </c>
      <c r="AY703" s="247" t="s">
        <v>141</v>
      </c>
    </row>
    <row r="704" s="2" customFormat="1" ht="21.75" customHeight="1">
      <c r="A704" s="38"/>
      <c r="B704" s="39"/>
      <c r="C704" s="211" t="s">
        <v>803</v>
      </c>
      <c r="D704" s="211" t="s">
        <v>142</v>
      </c>
      <c r="E704" s="212" t="s">
        <v>804</v>
      </c>
      <c r="F704" s="213" t="s">
        <v>805</v>
      </c>
      <c r="G704" s="214" t="s">
        <v>269</v>
      </c>
      <c r="H704" s="215">
        <v>0.28999999999999998</v>
      </c>
      <c r="I704" s="216"/>
      <c r="J704" s="217">
        <f>ROUND(I704*H704,2)</f>
        <v>0</v>
      </c>
      <c r="K704" s="218"/>
      <c r="L704" s="44"/>
      <c r="M704" s="219" t="s">
        <v>1</v>
      </c>
      <c r="N704" s="220" t="s">
        <v>40</v>
      </c>
      <c r="O704" s="91"/>
      <c r="P704" s="221">
        <f>O704*H704</f>
        <v>0</v>
      </c>
      <c r="Q704" s="221">
        <v>0</v>
      </c>
      <c r="R704" s="221">
        <f>Q704*H704</f>
        <v>0</v>
      </c>
      <c r="S704" s="221">
        <v>0</v>
      </c>
      <c r="T704" s="222">
        <f>S704*H704</f>
        <v>0</v>
      </c>
      <c r="U704" s="38"/>
      <c r="V704" s="38"/>
      <c r="W704" s="38"/>
      <c r="X704" s="38"/>
      <c r="Y704" s="38"/>
      <c r="Z704" s="38"/>
      <c r="AA704" s="38"/>
      <c r="AB704" s="38"/>
      <c r="AC704" s="38"/>
      <c r="AD704" s="38"/>
      <c r="AE704" s="38"/>
      <c r="AR704" s="223" t="s">
        <v>260</v>
      </c>
      <c r="AT704" s="223" t="s">
        <v>142</v>
      </c>
      <c r="AU704" s="223" t="s">
        <v>83</v>
      </c>
      <c r="AY704" s="17" t="s">
        <v>141</v>
      </c>
      <c r="BE704" s="224">
        <f>IF(N704="základní",J704,0)</f>
        <v>0</v>
      </c>
      <c r="BF704" s="224">
        <f>IF(N704="snížená",J704,0)</f>
        <v>0</v>
      </c>
      <c r="BG704" s="224">
        <f>IF(N704="zákl. přenesená",J704,0)</f>
        <v>0</v>
      </c>
      <c r="BH704" s="224">
        <f>IF(N704="sníž. přenesená",J704,0)</f>
        <v>0</v>
      </c>
      <c r="BI704" s="224">
        <f>IF(N704="nulová",J704,0)</f>
        <v>0</v>
      </c>
      <c r="BJ704" s="17" t="s">
        <v>83</v>
      </c>
      <c r="BK704" s="224">
        <f>ROUND(I704*H704,2)</f>
        <v>0</v>
      </c>
      <c r="BL704" s="17" t="s">
        <v>260</v>
      </c>
      <c r="BM704" s="223" t="s">
        <v>806</v>
      </c>
    </row>
    <row r="705" s="11" customFormat="1" ht="25.92" customHeight="1">
      <c r="A705" s="11"/>
      <c r="B705" s="197"/>
      <c r="C705" s="198"/>
      <c r="D705" s="199" t="s">
        <v>74</v>
      </c>
      <c r="E705" s="200" t="s">
        <v>807</v>
      </c>
      <c r="F705" s="200" t="s">
        <v>808</v>
      </c>
      <c r="G705" s="198"/>
      <c r="H705" s="198"/>
      <c r="I705" s="201"/>
      <c r="J705" s="202">
        <f>BK705</f>
        <v>0</v>
      </c>
      <c r="K705" s="198"/>
      <c r="L705" s="203"/>
      <c r="M705" s="204"/>
      <c r="N705" s="205"/>
      <c r="O705" s="205"/>
      <c r="P705" s="206">
        <f>SUM(P706:P822)</f>
        <v>0</v>
      </c>
      <c r="Q705" s="205"/>
      <c r="R705" s="206">
        <f>SUM(R706:R822)</f>
        <v>0</v>
      </c>
      <c r="S705" s="205"/>
      <c r="T705" s="207">
        <f>SUM(T706:T822)</f>
        <v>0</v>
      </c>
      <c r="U705" s="11"/>
      <c r="V705" s="11"/>
      <c r="W705" s="11"/>
      <c r="X705" s="11"/>
      <c r="Y705" s="11"/>
      <c r="Z705" s="11"/>
      <c r="AA705" s="11"/>
      <c r="AB705" s="11"/>
      <c r="AC705" s="11"/>
      <c r="AD705" s="11"/>
      <c r="AE705" s="11"/>
      <c r="AR705" s="208" t="s">
        <v>85</v>
      </c>
      <c r="AT705" s="209" t="s">
        <v>74</v>
      </c>
      <c r="AU705" s="209" t="s">
        <v>75</v>
      </c>
      <c r="AY705" s="208" t="s">
        <v>141</v>
      </c>
      <c r="BK705" s="210">
        <f>SUM(BK706:BK822)</f>
        <v>0</v>
      </c>
    </row>
    <row r="706" s="2" customFormat="1" ht="16.5" customHeight="1">
      <c r="A706" s="38"/>
      <c r="B706" s="39"/>
      <c r="C706" s="211" t="s">
        <v>809</v>
      </c>
      <c r="D706" s="211" t="s">
        <v>142</v>
      </c>
      <c r="E706" s="212" t="s">
        <v>810</v>
      </c>
      <c r="F706" s="213" t="s">
        <v>811</v>
      </c>
      <c r="G706" s="214" t="s">
        <v>145</v>
      </c>
      <c r="H706" s="215">
        <v>423.36000000000001</v>
      </c>
      <c r="I706" s="216"/>
      <c r="J706" s="217">
        <f>ROUND(I706*H706,2)</f>
        <v>0</v>
      </c>
      <c r="K706" s="218"/>
      <c r="L706" s="44"/>
      <c r="M706" s="219" t="s">
        <v>1</v>
      </c>
      <c r="N706" s="220" t="s">
        <v>40</v>
      </c>
      <c r="O706" s="91"/>
      <c r="P706" s="221">
        <f>O706*H706</f>
        <v>0</v>
      </c>
      <c r="Q706" s="221">
        <v>0</v>
      </c>
      <c r="R706" s="221">
        <f>Q706*H706</f>
        <v>0</v>
      </c>
      <c r="S706" s="221">
        <v>0</v>
      </c>
      <c r="T706" s="222">
        <f>S706*H706</f>
        <v>0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3" t="s">
        <v>260</v>
      </c>
      <c r="AT706" s="223" t="s">
        <v>142</v>
      </c>
      <c r="AU706" s="223" t="s">
        <v>83</v>
      </c>
      <c r="AY706" s="17" t="s">
        <v>141</v>
      </c>
      <c r="BE706" s="224">
        <f>IF(N706="základní",J706,0)</f>
        <v>0</v>
      </c>
      <c r="BF706" s="224">
        <f>IF(N706="snížená",J706,0)</f>
        <v>0</v>
      </c>
      <c r="BG706" s="224">
        <f>IF(N706="zákl. přenesená",J706,0)</f>
        <v>0</v>
      </c>
      <c r="BH706" s="224">
        <f>IF(N706="sníž. přenesená",J706,0)</f>
        <v>0</v>
      </c>
      <c r="BI706" s="224">
        <f>IF(N706="nulová",J706,0)</f>
        <v>0</v>
      </c>
      <c r="BJ706" s="17" t="s">
        <v>83</v>
      </c>
      <c r="BK706" s="224">
        <f>ROUND(I706*H706,2)</f>
        <v>0</v>
      </c>
      <c r="BL706" s="17" t="s">
        <v>260</v>
      </c>
      <c r="BM706" s="223" t="s">
        <v>812</v>
      </c>
    </row>
    <row r="707" s="12" customFormat="1">
      <c r="A707" s="12"/>
      <c r="B707" s="225"/>
      <c r="C707" s="226"/>
      <c r="D707" s="227" t="s">
        <v>148</v>
      </c>
      <c r="E707" s="228" t="s">
        <v>1</v>
      </c>
      <c r="F707" s="229" t="s">
        <v>813</v>
      </c>
      <c r="G707" s="226"/>
      <c r="H707" s="230">
        <v>14.039999999999999</v>
      </c>
      <c r="I707" s="231"/>
      <c r="J707" s="226"/>
      <c r="K707" s="226"/>
      <c r="L707" s="232"/>
      <c r="M707" s="233"/>
      <c r="N707" s="234"/>
      <c r="O707" s="234"/>
      <c r="P707" s="234"/>
      <c r="Q707" s="234"/>
      <c r="R707" s="234"/>
      <c r="S707" s="234"/>
      <c r="T707" s="235"/>
      <c r="U707" s="12"/>
      <c r="V707" s="12"/>
      <c r="W707" s="12"/>
      <c r="X707" s="12"/>
      <c r="Y707" s="12"/>
      <c r="Z707" s="12"/>
      <c r="AA707" s="12"/>
      <c r="AB707" s="12"/>
      <c r="AC707" s="12"/>
      <c r="AD707" s="12"/>
      <c r="AE707" s="12"/>
      <c r="AT707" s="236" t="s">
        <v>148</v>
      </c>
      <c r="AU707" s="236" t="s">
        <v>83</v>
      </c>
      <c r="AV707" s="12" t="s">
        <v>85</v>
      </c>
      <c r="AW707" s="12" t="s">
        <v>32</v>
      </c>
      <c r="AX707" s="12" t="s">
        <v>75</v>
      </c>
      <c r="AY707" s="236" t="s">
        <v>141</v>
      </c>
    </row>
    <row r="708" s="12" customFormat="1">
      <c r="A708" s="12"/>
      <c r="B708" s="225"/>
      <c r="C708" s="226"/>
      <c r="D708" s="227" t="s">
        <v>148</v>
      </c>
      <c r="E708" s="228" t="s">
        <v>1</v>
      </c>
      <c r="F708" s="229" t="s">
        <v>814</v>
      </c>
      <c r="G708" s="226"/>
      <c r="H708" s="230">
        <v>176.03999999999999</v>
      </c>
      <c r="I708" s="231"/>
      <c r="J708" s="226"/>
      <c r="K708" s="226"/>
      <c r="L708" s="232"/>
      <c r="M708" s="233"/>
      <c r="N708" s="234"/>
      <c r="O708" s="234"/>
      <c r="P708" s="234"/>
      <c r="Q708" s="234"/>
      <c r="R708" s="234"/>
      <c r="S708" s="234"/>
      <c r="T708" s="235"/>
      <c r="U708" s="12"/>
      <c r="V708" s="12"/>
      <c r="W708" s="12"/>
      <c r="X708" s="12"/>
      <c r="Y708" s="12"/>
      <c r="Z708" s="12"/>
      <c r="AA708" s="12"/>
      <c r="AB708" s="12"/>
      <c r="AC708" s="12"/>
      <c r="AD708" s="12"/>
      <c r="AE708" s="12"/>
      <c r="AT708" s="236" t="s">
        <v>148</v>
      </c>
      <c r="AU708" s="236" t="s">
        <v>83</v>
      </c>
      <c r="AV708" s="12" t="s">
        <v>85</v>
      </c>
      <c r="AW708" s="12" t="s">
        <v>32</v>
      </c>
      <c r="AX708" s="12" t="s">
        <v>75</v>
      </c>
      <c r="AY708" s="236" t="s">
        <v>141</v>
      </c>
    </row>
    <row r="709" s="12" customFormat="1">
      <c r="A709" s="12"/>
      <c r="B709" s="225"/>
      <c r="C709" s="226"/>
      <c r="D709" s="227" t="s">
        <v>148</v>
      </c>
      <c r="E709" s="228" t="s">
        <v>1</v>
      </c>
      <c r="F709" s="229" t="s">
        <v>815</v>
      </c>
      <c r="G709" s="226"/>
      <c r="H709" s="230">
        <v>116.64</v>
      </c>
      <c r="I709" s="231"/>
      <c r="J709" s="226"/>
      <c r="K709" s="226"/>
      <c r="L709" s="232"/>
      <c r="M709" s="233"/>
      <c r="N709" s="234"/>
      <c r="O709" s="234"/>
      <c r="P709" s="234"/>
      <c r="Q709" s="234"/>
      <c r="R709" s="234"/>
      <c r="S709" s="234"/>
      <c r="T709" s="235"/>
      <c r="U709" s="12"/>
      <c r="V709" s="12"/>
      <c r="W709" s="12"/>
      <c r="X709" s="12"/>
      <c r="Y709" s="12"/>
      <c r="Z709" s="12"/>
      <c r="AA709" s="12"/>
      <c r="AB709" s="12"/>
      <c r="AC709" s="12"/>
      <c r="AD709" s="12"/>
      <c r="AE709" s="12"/>
      <c r="AT709" s="236" t="s">
        <v>148</v>
      </c>
      <c r="AU709" s="236" t="s">
        <v>83</v>
      </c>
      <c r="AV709" s="12" t="s">
        <v>85</v>
      </c>
      <c r="AW709" s="12" t="s">
        <v>32</v>
      </c>
      <c r="AX709" s="12" t="s">
        <v>75</v>
      </c>
      <c r="AY709" s="236" t="s">
        <v>141</v>
      </c>
    </row>
    <row r="710" s="12" customFormat="1">
      <c r="A710" s="12"/>
      <c r="B710" s="225"/>
      <c r="C710" s="226"/>
      <c r="D710" s="227" t="s">
        <v>148</v>
      </c>
      <c r="E710" s="228" t="s">
        <v>1</v>
      </c>
      <c r="F710" s="229" t="s">
        <v>815</v>
      </c>
      <c r="G710" s="226"/>
      <c r="H710" s="230">
        <v>116.64</v>
      </c>
      <c r="I710" s="231"/>
      <c r="J710" s="226"/>
      <c r="K710" s="226"/>
      <c r="L710" s="232"/>
      <c r="M710" s="233"/>
      <c r="N710" s="234"/>
      <c r="O710" s="234"/>
      <c r="P710" s="234"/>
      <c r="Q710" s="234"/>
      <c r="R710" s="234"/>
      <c r="S710" s="234"/>
      <c r="T710" s="235"/>
      <c r="U710" s="12"/>
      <c r="V710" s="12"/>
      <c r="W710" s="12"/>
      <c r="X710" s="12"/>
      <c r="Y710" s="12"/>
      <c r="Z710" s="12"/>
      <c r="AA710" s="12"/>
      <c r="AB710" s="12"/>
      <c r="AC710" s="12"/>
      <c r="AD710" s="12"/>
      <c r="AE710" s="12"/>
      <c r="AT710" s="236" t="s">
        <v>148</v>
      </c>
      <c r="AU710" s="236" t="s">
        <v>83</v>
      </c>
      <c r="AV710" s="12" t="s">
        <v>85</v>
      </c>
      <c r="AW710" s="12" t="s">
        <v>32</v>
      </c>
      <c r="AX710" s="12" t="s">
        <v>75</v>
      </c>
      <c r="AY710" s="236" t="s">
        <v>141</v>
      </c>
    </row>
    <row r="711" s="13" customFormat="1">
      <c r="A711" s="13"/>
      <c r="B711" s="237"/>
      <c r="C711" s="238"/>
      <c r="D711" s="227" t="s">
        <v>148</v>
      </c>
      <c r="E711" s="239" t="s">
        <v>1</v>
      </c>
      <c r="F711" s="240" t="s">
        <v>150</v>
      </c>
      <c r="G711" s="238"/>
      <c r="H711" s="241">
        <v>423.36000000000001</v>
      </c>
      <c r="I711" s="242"/>
      <c r="J711" s="238"/>
      <c r="K711" s="238"/>
      <c r="L711" s="243"/>
      <c r="M711" s="244"/>
      <c r="N711" s="245"/>
      <c r="O711" s="245"/>
      <c r="P711" s="245"/>
      <c r="Q711" s="245"/>
      <c r="R711" s="245"/>
      <c r="S711" s="245"/>
      <c r="T711" s="246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47" t="s">
        <v>148</v>
      </c>
      <c r="AU711" s="247" t="s">
        <v>83</v>
      </c>
      <c r="AV711" s="13" t="s">
        <v>146</v>
      </c>
      <c r="AW711" s="13" t="s">
        <v>32</v>
      </c>
      <c r="AX711" s="13" t="s">
        <v>83</v>
      </c>
      <c r="AY711" s="247" t="s">
        <v>141</v>
      </c>
    </row>
    <row r="712" s="2" customFormat="1" ht="16.5" customHeight="1">
      <c r="A712" s="38"/>
      <c r="B712" s="39"/>
      <c r="C712" s="211" t="s">
        <v>816</v>
      </c>
      <c r="D712" s="211" t="s">
        <v>142</v>
      </c>
      <c r="E712" s="212" t="s">
        <v>817</v>
      </c>
      <c r="F712" s="213" t="s">
        <v>818</v>
      </c>
      <c r="G712" s="214" t="s">
        <v>145</v>
      </c>
      <c r="H712" s="215">
        <v>43.200000000000003</v>
      </c>
      <c r="I712" s="216"/>
      <c r="J712" s="217">
        <f>ROUND(I712*H712,2)</f>
        <v>0</v>
      </c>
      <c r="K712" s="218"/>
      <c r="L712" s="44"/>
      <c r="M712" s="219" t="s">
        <v>1</v>
      </c>
      <c r="N712" s="220" t="s">
        <v>40</v>
      </c>
      <c r="O712" s="91"/>
      <c r="P712" s="221">
        <f>O712*H712</f>
        <v>0</v>
      </c>
      <c r="Q712" s="221">
        <v>0</v>
      </c>
      <c r="R712" s="221">
        <f>Q712*H712</f>
        <v>0</v>
      </c>
      <c r="S712" s="221">
        <v>0</v>
      </c>
      <c r="T712" s="222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3" t="s">
        <v>260</v>
      </c>
      <c r="AT712" s="223" t="s">
        <v>142</v>
      </c>
      <c r="AU712" s="223" t="s">
        <v>83</v>
      </c>
      <c r="AY712" s="17" t="s">
        <v>141</v>
      </c>
      <c r="BE712" s="224">
        <f>IF(N712="základní",J712,0)</f>
        <v>0</v>
      </c>
      <c r="BF712" s="224">
        <f>IF(N712="snížená",J712,0)</f>
        <v>0</v>
      </c>
      <c r="BG712" s="224">
        <f>IF(N712="zákl. přenesená",J712,0)</f>
        <v>0</v>
      </c>
      <c r="BH712" s="224">
        <f>IF(N712="sníž. přenesená",J712,0)</f>
        <v>0</v>
      </c>
      <c r="BI712" s="224">
        <f>IF(N712="nulová",J712,0)</f>
        <v>0</v>
      </c>
      <c r="BJ712" s="17" t="s">
        <v>83</v>
      </c>
      <c r="BK712" s="224">
        <f>ROUND(I712*H712,2)</f>
        <v>0</v>
      </c>
      <c r="BL712" s="17" t="s">
        <v>260</v>
      </c>
      <c r="BM712" s="223" t="s">
        <v>819</v>
      </c>
    </row>
    <row r="713" s="12" customFormat="1">
      <c r="A713" s="12"/>
      <c r="B713" s="225"/>
      <c r="C713" s="226"/>
      <c r="D713" s="227" t="s">
        <v>148</v>
      </c>
      <c r="E713" s="228" t="s">
        <v>1</v>
      </c>
      <c r="F713" s="229" t="s">
        <v>820</v>
      </c>
      <c r="G713" s="226"/>
      <c r="H713" s="230">
        <v>3.2400000000000002</v>
      </c>
      <c r="I713" s="231"/>
      <c r="J713" s="226"/>
      <c r="K713" s="226"/>
      <c r="L713" s="232"/>
      <c r="M713" s="233"/>
      <c r="N713" s="234"/>
      <c r="O713" s="234"/>
      <c r="P713" s="234"/>
      <c r="Q713" s="234"/>
      <c r="R713" s="234"/>
      <c r="S713" s="234"/>
      <c r="T713" s="235"/>
      <c r="U713" s="12"/>
      <c r="V713" s="12"/>
      <c r="W713" s="12"/>
      <c r="X713" s="12"/>
      <c r="Y713" s="12"/>
      <c r="Z713" s="12"/>
      <c r="AA713" s="12"/>
      <c r="AB713" s="12"/>
      <c r="AC713" s="12"/>
      <c r="AD713" s="12"/>
      <c r="AE713" s="12"/>
      <c r="AT713" s="236" t="s">
        <v>148</v>
      </c>
      <c r="AU713" s="236" t="s">
        <v>83</v>
      </c>
      <c r="AV713" s="12" t="s">
        <v>85</v>
      </c>
      <c r="AW713" s="12" t="s">
        <v>32</v>
      </c>
      <c r="AX713" s="12" t="s">
        <v>75</v>
      </c>
      <c r="AY713" s="236" t="s">
        <v>141</v>
      </c>
    </row>
    <row r="714" s="12" customFormat="1">
      <c r="A714" s="12"/>
      <c r="B714" s="225"/>
      <c r="C714" s="226"/>
      <c r="D714" s="227" t="s">
        <v>148</v>
      </c>
      <c r="E714" s="228" t="s">
        <v>1</v>
      </c>
      <c r="F714" s="229" t="s">
        <v>821</v>
      </c>
      <c r="G714" s="226"/>
      <c r="H714" s="230">
        <v>18.359999999999999</v>
      </c>
      <c r="I714" s="231"/>
      <c r="J714" s="226"/>
      <c r="K714" s="226"/>
      <c r="L714" s="232"/>
      <c r="M714" s="233"/>
      <c r="N714" s="234"/>
      <c r="O714" s="234"/>
      <c r="P714" s="234"/>
      <c r="Q714" s="234"/>
      <c r="R714" s="234"/>
      <c r="S714" s="234"/>
      <c r="T714" s="235"/>
      <c r="U714" s="12"/>
      <c r="V714" s="12"/>
      <c r="W714" s="12"/>
      <c r="X714" s="12"/>
      <c r="Y714" s="12"/>
      <c r="Z714" s="12"/>
      <c r="AA714" s="12"/>
      <c r="AB714" s="12"/>
      <c r="AC714" s="12"/>
      <c r="AD714" s="12"/>
      <c r="AE714" s="12"/>
      <c r="AT714" s="236" t="s">
        <v>148</v>
      </c>
      <c r="AU714" s="236" t="s">
        <v>83</v>
      </c>
      <c r="AV714" s="12" t="s">
        <v>85</v>
      </c>
      <c r="AW714" s="12" t="s">
        <v>32</v>
      </c>
      <c r="AX714" s="12" t="s">
        <v>75</v>
      </c>
      <c r="AY714" s="236" t="s">
        <v>141</v>
      </c>
    </row>
    <row r="715" s="12" customFormat="1">
      <c r="A715" s="12"/>
      <c r="B715" s="225"/>
      <c r="C715" s="226"/>
      <c r="D715" s="227" t="s">
        <v>148</v>
      </c>
      <c r="E715" s="228" t="s">
        <v>1</v>
      </c>
      <c r="F715" s="229" t="s">
        <v>822</v>
      </c>
      <c r="G715" s="226"/>
      <c r="H715" s="230">
        <v>10.800000000000001</v>
      </c>
      <c r="I715" s="231"/>
      <c r="J715" s="226"/>
      <c r="K715" s="226"/>
      <c r="L715" s="232"/>
      <c r="M715" s="233"/>
      <c r="N715" s="234"/>
      <c r="O715" s="234"/>
      <c r="P715" s="234"/>
      <c r="Q715" s="234"/>
      <c r="R715" s="234"/>
      <c r="S715" s="234"/>
      <c r="T715" s="235"/>
      <c r="U715" s="12"/>
      <c r="V715" s="12"/>
      <c r="W715" s="12"/>
      <c r="X715" s="12"/>
      <c r="Y715" s="12"/>
      <c r="Z715" s="12"/>
      <c r="AA715" s="12"/>
      <c r="AB715" s="12"/>
      <c r="AC715" s="12"/>
      <c r="AD715" s="12"/>
      <c r="AE715" s="12"/>
      <c r="AT715" s="236" t="s">
        <v>148</v>
      </c>
      <c r="AU715" s="236" t="s">
        <v>83</v>
      </c>
      <c r="AV715" s="12" t="s">
        <v>85</v>
      </c>
      <c r="AW715" s="12" t="s">
        <v>32</v>
      </c>
      <c r="AX715" s="12" t="s">
        <v>75</v>
      </c>
      <c r="AY715" s="236" t="s">
        <v>141</v>
      </c>
    </row>
    <row r="716" s="12" customFormat="1">
      <c r="A716" s="12"/>
      <c r="B716" s="225"/>
      <c r="C716" s="226"/>
      <c r="D716" s="227" t="s">
        <v>148</v>
      </c>
      <c r="E716" s="228" t="s">
        <v>1</v>
      </c>
      <c r="F716" s="229" t="s">
        <v>822</v>
      </c>
      <c r="G716" s="226"/>
      <c r="H716" s="230">
        <v>10.800000000000001</v>
      </c>
      <c r="I716" s="231"/>
      <c r="J716" s="226"/>
      <c r="K716" s="226"/>
      <c r="L716" s="232"/>
      <c r="M716" s="233"/>
      <c r="N716" s="234"/>
      <c r="O716" s="234"/>
      <c r="P716" s="234"/>
      <c r="Q716" s="234"/>
      <c r="R716" s="234"/>
      <c r="S716" s="234"/>
      <c r="T716" s="235"/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T716" s="236" t="s">
        <v>148</v>
      </c>
      <c r="AU716" s="236" t="s">
        <v>83</v>
      </c>
      <c r="AV716" s="12" t="s">
        <v>85</v>
      </c>
      <c r="AW716" s="12" t="s">
        <v>32</v>
      </c>
      <c r="AX716" s="12" t="s">
        <v>75</v>
      </c>
      <c r="AY716" s="236" t="s">
        <v>141</v>
      </c>
    </row>
    <row r="717" s="13" customFormat="1">
      <c r="A717" s="13"/>
      <c r="B717" s="237"/>
      <c r="C717" s="238"/>
      <c r="D717" s="227" t="s">
        <v>148</v>
      </c>
      <c r="E717" s="239" t="s">
        <v>1</v>
      </c>
      <c r="F717" s="240" t="s">
        <v>150</v>
      </c>
      <c r="G717" s="238"/>
      <c r="H717" s="241">
        <v>43.200000000000003</v>
      </c>
      <c r="I717" s="242"/>
      <c r="J717" s="238"/>
      <c r="K717" s="238"/>
      <c r="L717" s="243"/>
      <c r="M717" s="244"/>
      <c r="N717" s="245"/>
      <c r="O717" s="245"/>
      <c r="P717" s="245"/>
      <c r="Q717" s="245"/>
      <c r="R717" s="245"/>
      <c r="S717" s="245"/>
      <c r="T717" s="246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47" t="s">
        <v>148</v>
      </c>
      <c r="AU717" s="247" t="s">
        <v>83</v>
      </c>
      <c r="AV717" s="13" t="s">
        <v>146</v>
      </c>
      <c r="AW717" s="13" t="s">
        <v>32</v>
      </c>
      <c r="AX717" s="13" t="s">
        <v>83</v>
      </c>
      <c r="AY717" s="247" t="s">
        <v>141</v>
      </c>
    </row>
    <row r="718" s="2" customFormat="1" ht="16.5" customHeight="1">
      <c r="A718" s="38"/>
      <c r="B718" s="39"/>
      <c r="C718" s="211" t="s">
        <v>823</v>
      </c>
      <c r="D718" s="211" t="s">
        <v>142</v>
      </c>
      <c r="E718" s="212" t="s">
        <v>824</v>
      </c>
      <c r="F718" s="213" t="s">
        <v>825</v>
      </c>
      <c r="G718" s="214" t="s">
        <v>145</v>
      </c>
      <c r="H718" s="215">
        <v>21.600000000000001</v>
      </c>
      <c r="I718" s="216"/>
      <c r="J718" s="217">
        <f>ROUND(I718*H718,2)</f>
        <v>0</v>
      </c>
      <c r="K718" s="218"/>
      <c r="L718" s="44"/>
      <c r="M718" s="219" t="s">
        <v>1</v>
      </c>
      <c r="N718" s="220" t="s">
        <v>40</v>
      </c>
      <c r="O718" s="91"/>
      <c r="P718" s="221">
        <f>O718*H718</f>
        <v>0</v>
      </c>
      <c r="Q718" s="221">
        <v>0</v>
      </c>
      <c r="R718" s="221">
        <f>Q718*H718</f>
        <v>0</v>
      </c>
      <c r="S718" s="221">
        <v>0</v>
      </c>
      <c r="T718" s="222">
        <f>S718*H718</f>
        <v>0</v>
      </c>
      <c r="U718" s="38"/>
      <c r="V718" s="38"/>
      <c r="W718" s="38"/>
      <c r="X718" s="38"/>
      <c r="Y718" s="38"/>
      <c r="Z718" s="38"/>
      <c r="AA718" s="38"/>
      <c r="AB718" s="38"/>
      <c r="AC718" s="38"/>
      <c r="AD718" s="38"/>
      <c r="AE718" s="38"/>
      <c r="AR718" s="223" t="s">
        <v>260</v>
      </c>
      <c r="AT718" s="223" t="s">
        <v>142</v>
      </c>
      <c r="AU718" s="223" t="s">
        <v>83</v>
      </c>
      <c r="AY718" s="17" t="s">
        <v>141</v>
      </c>
      <c r="BE718" s="224">
        <f>IF(N718="základní",J718,0)</f>
        <v>0</v>
      </c>
      <c r="BF718" s="224">
        <f>IF(N718="snížená",J718,0)</f>
        <v>0</v>
      </c>
      <c r="BG718" s="224">
        <f>IF(N718="zákl. přenesená",J718,0)</f>
        <v>0</v>
      </c>
      <c r="BH718" s="224">
        <f>IF(N718="sníž. přenesená",J718,0)</f>
        <v>0</v>
      </c>
      <c r="BI718" s="224">
        <f>IF(N718="nulová",J718,0)</f>
        <v>0</v>
      </c>
      <c r="BJ718" s="17" t="s">
        <v>83</v>
      </c>
      <c r="BK718" s="224">
        <f>ROUND(I718*H718,2)</f>
        <v>0</v>
      </c>
      <c r="BL718" s="17" t="s">
        <v>260</v>
      </c>
      <c r="BM718" s="223" t="s">
        <v>826</v>
      </c>
    </row>
    <row r="719" s="12" customFormat="1">
      <c r="A719" s="12"/>
      <c r="B719" s="225"/>
      <c r="C719" s="226"/>
      <c r="D719" s="227" t="s">
        <v>148</v>
      </c>
      <c r="E719" s="228" t="s">
        <v>1</v>
      </c>
      <c r="F719" s="229" t="s">
        <v>827</v>
      </c>
      <c r="G719" s="226"/>
      <c r="H719" s="230">
        <v>8.6400000000000006</v>
      </c>
      <c r="I719" s="231"/>
      <c r="J719" s="226"/>
      <c r="K719" s="226"/>
      <c r="L719" s="232"/>
      <c r="M719" s="233"/>
      <c r="N719" s="234"/>
      <c r="O719" s="234"/>
      <c r="P719" s="234"/>
      <c r="Q719" s="234"/>
      <c r="R719" s="234"/>
      <c r="S719" s="234"/>
      <c r="T719" s="235"/>
      <c r="U719" s="12"/>
      <c r="V719" s="12"/>
      <c r="W719" s="12"/>
      <c r="X719" s="12"/>
      <c r="Y719" s="12"/>
      <c r="Z719" s="12"/>
      <c r="AA719" s="12"/>
      <c r="AB719" s="12"/>
      <c r="AC719" s="12"/>
      <c r="AD719" s="12"/>
      <c r="AE719" s="12"/>
      <c r="AT719" s="236" t="s">
        <v>148</v>
      </c>
      <c r="AU719" s="236" t="s">
        <v>83</v>
      </c>
      <c r="AV719" s="12" t="s">
        <v>85</v>
      </c>
      <c r="AW719" s="12" t="s">
        <v>32</v>
      </c>
      <c r="AX719" s="12" t="s">
        <v>75</v>
      </c>
      <c r="AY719" s="236" t="s">
        <v>141</v>
      </c>
    </row>
    <row r="720" s="12" customFormat="1">
      <c r="A720" s="12"/>
      <c r="B720" s="225"/>
      <c r="C720" s="226"/>
      <c r="D720" s="227" t="s">
        <v>148</v>
      </c>
      <c r="E720" s="228" t="s">
        <v>1</v>
      </c>
      <c r="F720" s="229" t="s">
        <v>828</v>
      </c>
      <c r="G720" s="226"/>
      <c r="H720" s="230">
        <v>6.4800000000000004</v>
      </c>
      <c r="I720" s="231"/>
      <c r="J720" s="226"/>
      <c r="K720" s="226"/>
      <c r="L720" s="232"/>
      <c r="M720" s="233"/>
      <c r="N720" s="234"/>
      <c r="O720" s="234"/>
      <c r="P720" s="234"/>
      <c r="Q720" s="234"/>
      <c r="R720" s="234"/>
      <c r="S720" s="234"/>
      <c r="T720" s="235"/>
      <c r="U720" s="12"/>
      <c r="V720" s="12"/>
      <c r="W720" s="12"/>
      <c r="X720" s="12"/>
      <c r="Y720" s="12"/>
      <c r="Z720" s="12"/>
      <c r="AA720" s="12"/>
      <c r="AB720" s="12"/>
      <c r="AC720" s="12"/>
      <c r="AD720" s="12"/>
      <c r="AE720" s="12"/>
      <c r="AT720" s="236" t="s">
        <v>148</v>
      </c>
      <c r="AU720" s="236" t="s">
        <v>83</v>
      </c>
      <c r="AV720" s="12" t="s">
        <v>85</v>
      </c>
      <c r="AW720" s="12" t="s">
        <v>32</v>
      </c>
      <c r="AX720" s="12" t="s">
        <v>75</v>
      </c>
      <c r="AY720" s="236" t="s">
        <v>141</v>
      </c>
    </row>
    <row r="721" s="12" customFormat="1">
      <c r="A721" s="12"/>
      <c r="B721" s="225"/>
      <c r="C721" s="226"/>
      <c r="D721" s="227" t="s">
        <v>148</v>
      </c>
      <c r="E721" s="228" t="s">
        <v>1</v>
      </c>
      <c r="F721" s="229" t="s">
        <v>828</v>
      </c>
      <c r="G721" s="226"/>
      <c r="H721" s="230">
        <v>6.4800000000000004</v>
      </c>
      <c r="I721" s="231"/>
      <c r="J721" s="226"/>
      <c r="K721" s="226"/>
      <c r="L721" s="232"/>
      <c r="M721" s="233"/>
      <c r="N721" s="234"/>
      <c r="O721" s="234"/>
      <c r="P721" s="234"/>
      <c r="Q721" s="234"/>
      <c r="R721" s="234"/>
      <c r="S721" s="234"/>
      <c r="T721" s="235"/>
      <c r="U721" s="12"/>
      <c r="V721" s="12"/>
      <c r="W721" s="12"/>
      <c r="X721" s="12"/>
      <c r="Y721" s="12"/>
      <c r="Z721" s="12"/>
      <c r="AA721" s="12"/>
      <c r="AB721" s="12"/>
      <c r="AC721" s="12"/>
      <c r="AD721" s="12"/>
      <c r="AE721" s="12"/>
      <c r="AT721" s="236" t="s">
        <v>148</v>
      </c>
      <c r="AU721" s="236" t="s">
        <v>83</v>
      </c>
      <c r="AV721" s="12" t="s">
        <v>85</v>
      </c>
      <c r="AW721" s="12" t="s">
        <v>32</v>
      </c>
      <c r="AX721" s="12" t="s">
        <v>75</v>
      </c>
      <c r="AY721" s="236" t="s">
        <v>141</v>
      </c>
    </row>
    <row r="722" s="13" customFormat="1">
      <c r="A722" s="13"/>
      <c r="B722" s="237"/>
      <c r="C722" s="238"/>
      <c r="D722" s="227" t="s">
        <v>148</v>
      </c>
      <c r="E722" s="239" t="s">
        <v>1</v>
      </c>
      <c r="F722" s="240" t="s">
        <v>150</v>
      </c>
      <c r="G722" s="238"/>
      <c r="H722" s="241">
        <v>21.600000000000001</v>
      </c>
      <c r="I722" s="242"/>
      <c r="J722" s="238"/>
      <c r="K722" s="238"/>
      <c r="L722" s="243"/>
      <c r="M722" s="244"/>
      <c r="N722" s="245"/>
      <c r="O722" s="245"/>
      <c r="P722" s="245"/>
      <c r="Q722" s="245"/>
      <c r="R722" s="245"/>
      <c r="S722" s="245"/>
      <c r="T722" s="246"/>
      <c r="U722" s="13"/>
      <c r="V722" s="13"/>
      <c r="W722" s="13"/>
      <c r="X722" s="13"/>
      <c r="Y722" s="13"/>
      <c r="Z722" s="13"/>
      <c r="AA722" s="13"/>
      <c r="AB722" s="13"/>
      <c r="AC722" s="13"/>
      <c r="AD722" s="13"/>
      <c r="AE722" s="13"/>
      <c r="AT722" s="247" t="s">
        <v>148</v>
      </c>
      <c r="AU722" s="247" t="s">
        <v>83</v>
      </c>
      <c r="AV722" s="13" t="s">
        <v>146</v>
      </c>
      <c r="AW722" s="13" t="s">
        <v>32</v>
      </c>
      <c r="AX722" s="13" t="s">
        <v>83</v>
      </c>
      <c r="AY722" s="247" t="s">
        <v>141</v>
      </c>
    </row>
    <row r="723" s="2" customFormat="1" ht="16.5" customHeight="1">
      <c r="A723" s="38"/>
      <c r="B723" s="39"/>
      <c r="C723" s="211" t="s">
        <v>829</v>
      </c>
      <c r="D723" s="211" t="s">
        <v>142</v>
      </c>
      <c r="E723" s="212" t="s">
        <v>830</v>
      </c>
      <c r="F723" s="213" t="s">
        <v>831</v>
      </c>
      <c r="G723" s="214" t="s">
        <v>203</v>
      </c>
      <c r="H723" s="215">
        <v>13</v>
      </c>
      <c r="I723" s="216"/>
      <c r="J723" s="217">
        <f>ROUND(I723*H723,2)</f>
        <v>0</v>
      </c>
      <c r="K723" s="218"/>
      <c r="L723" s="44"/>
      <c r="M723" s="219" t="s">
        <v>1</v>
      </c>
      <c r="N723" s="220" t="s">
        <v>40</v>
      </c>
      <c r="O723" s="91"/>
      <c r="P723" s="221">
        <f>O723*H723</f>
        <v>0</v>
      </c>
      <c r="Q723" s="221">
        <v>0</v>
      </c>
      <c r="R723" s="221">
        <f>Q723*H723</f>
        <v>0</v>
      </c>
      <c r="S723" s="221">
        <v>0</v>
      </c>
      <c r="T723" s="222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3" t="s">
        <v>260</v>
      </c>
      <c r="AT723" s="223" t="s">
        <v>142</v>
      </c>
      <c r="AU723" s="223" t="s">
        <v>83</v>
      </c>
      <c r="AY723" s="17" t="s">
        <v>141</v>
      </c>
      <c r="BE723" s="224">
        <f>IF(N723="základní",J723,0)</f>
        <v>0</v>
      </c>
      <c r="BF723" s="224">
        <f>IF(N723="snížená",J723,0)</f>
        <v>0</v>
      </c>
      <c r="BG723" s="224">
        <f>IF(N723="zákl. přenesená",J723,0)</f>
        <v>0</v>
      </c>
      <c r="BH723" s="224">
        <f>IF(N723="sníž. přenesená",J723,0)</f>
        <v>0</v>
      </c>
      <c r="BI723" s="224">
        <f>IF(N723="nulová",J723,0)</f>
        <v>0</v>
      </c>
      <c r="BJ723" s="17" t="s">
        <v>83</v>
      </c>
      <c r="BK723" s="224">
        <f>ROUND(I723*H723,2)</f>
        <v>0</v>
      </c>
      <c r="BL723" s="17" t="s">
        <v>260</v>
      </c>
      <c r="BM723" s="223" t="s">
        <v>832</v>
      </c>
    </row>
    <row r="724" s="12" customFormat="1">
      <c r="A724" s="12"/>
      <c r="B724" s="225"/>
      <c r="C724" s="226"/>
      <c r="D724" s="227" t="s">
        <v>148</v>
      </c>
      <c r="E724" s="228" t="s">
        <v>1</v>
      </c>
      <c r="F724" s="229" t="s">
        <v>833</v>
      </c>
      <c r="G724" s="226"/>
      <c r="H724" s="230">
        <v>1</v>
      </c>
      <c r="I724" s="231"/>
      <c r="J724" s="226"/>
      <c r="K724" s="226"/>
      <c r="L724" s="232"/>
      <c r="M724" s="233"/>
      <c r="N724" s="234"/>
      <c r="O724" s="234"/>
      <c r="P724" s="234"/>
      <c r="Q724" s="234"/>
      <c r="R724" s="234"/>
      <c r="S724" s="234"/>
      <c r="T724" s="235"/>
      <c r="U724" s="12"/>
      <c r="V724" s="12"/>
      <c r="W724" s="12"/>
      <c r="X724" s="12"/>
      <c r="Y724" s="12"/>
      <c r="Z724" s="12"/>
      <c r="AA724" s="12"/>
      <c r="AB724" s="12"/>
      <c r="AC724" s="12"/>
      <c r="AD724" s="12"/>
      <c r="AE724" s="12"/>
      <c r="AT724" s="236" t="s">
        <v>148</v>
      </c>
      <c r="AU724" s="236" t="s">
        <v>83</v>
      </c>
      <c r="AV724" s="12" t="s">
        <v>85</v>
      </c>
      <c r="AW724" s="12" t="s">
        <v>32</v>
      </c>
      <c r="AX724" s="12" t="s">
        <v>75</v>
      </c>
      <c r="AY724" s="236" t="s">
        <v>141</v>
      </c>
    </row>
    <row r="725" s="12" customFormat="1">
      <c r="A725" s="12"/>
      <c r="B725" s="225"/>
      <c r="C725" s="226"/>
      <c r="D725" s="227" t="s">
        <v>148</v>
      </c>
      <c r="E725" s="228" t="s">
        <v>1</v>
      </c>
      <c r="F725" s="229" t="s">
        <v>833</v>
      </c>
      <c r="G725" s="226"/>
      <c r="H725" s="230">
        <v>1</v>
      </c>
      <c r="I725" s="231"/>
      <c r="J725" s="226"/>
      <c r="K725" s="226"/>
      <c r="L725" s="232"/>
      <c r="M725" s="233"/>
      <c r="N725" s="234"/>
      <c r="O725" s="234"/>
      <c r="P725" s="234"/>
      <c r="Q725" s="234"/>
      <c r="R725" s="234"/>
      <c r="S725" s="234"/>
      <c r="T725" s="235"/>
      <c r="U725" s="12"/>
      <c r="V725" s="12"/>
      <c r="W725" s="12"/>
      <c r="X725" s="12"/>
      <c r="Y725" s="12"/>
      <c r="Z725" s="12"/>
      <c r="AA725" s="12"/>
      <c r="AB725" s="12"/>
      <c r="AC725" s="12"/>
      <c r="AD725" s="12"/>
      <c r="AE725" s="12"/>
      <c r="AT725" s="236" t="s">
        <v>148</v>
      </c>
      <c r="AU725" s="236" t="s">
        <v>83</v>
      </c>
      <c r="AV725" s="12" t="s">
        <v>85</v>
      </c>
      <c r="AW725" s="12" t="s">
        <v>32</v>
      </c>
      <c r="AX725" s="12" t="s">
        <v>75</v>
      </c>
      <c r="AY725" s="236" t="s">
        <v>141</v>
      </c>
    </row>
    <row r="726" s="12" customFormat="1">
      <c r="A726" s="12"/>
      <c r="B726" s="225"/>
      <c r="C726" s="226"/>
      <c r="D726" s="227" t="s">
        <v>148</v>
      </c>
      <c r="E726" s="228" t="s">
        <v>1</v>
      </c>
      <c r="F726" s="229" t="s">
        <v>834</v>
      </c>
      <c r="G726" s="226"/>
      <c r="H726" s="230">
        <v>2.2000000000000002</v>
      </c>
      <c r="I726" s="231"/>
      <c r="J726" s="226"/>
      <c r="K726" s="226"/>
      <c r="L726" s="232"/>
      <c r="M726" s="233"/>
      <c r="N726" s="234"/>
      <c r="O726" s="234"/>
      <c r="P726" s="234"/>
      <c r="Q726" s="234"/>
      <c r="R726" s="234"/>
      <c r="S726" s="234"/>
      <c r="T726" s="235"/>
      <c r="U726" s="12"/>
      <c r="V726" s="12"/>
      <c r="W726" s="12"/>
      <c r="X726" s="12"/>
      <c r="Y726" s="12"/>
      <c r="Z726" s="12"/>
      <c r="AA726" s="12"/>
      <c r="AB726" s="12"/>
      <c r="AC726" s="12"/>
      <c r="AD726" s="12"/>
      <c r="AE726" s="12"/>
      <c r="AT726" s="236" t="s">
        <v>148</v>
      </c>
      <c r="AU726" s="236" t="s">
        <v>83</v>
      </c>
      <c r="AV726" s="12" t="s">
        <v>85</v>
      </c>
      <c r="AW726" s="12" t="s">
        <v>32</v>
      </c>
      <c r="AX726" s="12" t="s">
        <v>75</v>
      </c>
      <c r="AY726" s="236" t="s">
        <v>141</v>
      </c>
    </row>
    <row r="727" s="12" customFormat="1">
      <c r="A727" s="12"/>
      <c r="B727" s="225"/>
      <c r="C727" s="226"/>
      <c r="D727" s="227" t="s">
        <v>148</v>
      </c>
      <c r="E727" s="228" t="s">
        <v>1</v>
      </c>
      <c r="F727" s="229" t="s">
        <v>834</v>
      </c>
      <c r="G727" s="226"/>
      <c r="H727" s="230">
        <v>2.2000000000000002</v>
      </c>
      <c r="I727" s="231"/>
      <c r="J727" s="226"/>
      <c r="K727" s="226"/>
      <c r="L727" s="232"/>
      <c r="M727" s="233"/>
      <c r="N727" s="234"/>
      <c r="O727" s="234"/>
      <c r="P727" s="234"/>
      <c r="Q727" s="234"/>
      <c r="R727" s="234"/>
      <c r="S727" s="234"/>
      <c r="T727" s="235"/>
      <c r="U727" s="12"/>
      <c r="V727" s="12"/>
      <c r="W727" s="12"/>
      <c r="X727" s="12"/>
      <c r="Y727" s="12"/>
      <c r="Z727" s="12"/>
      <c r="AA727" s="12"/>
      <c r="AB727" s="12"/>
      <c r="AC727" s="12"/>
      <c r="AD727" s="12"/>
      <c r="AE727" s="12"/>
      <c r="AT727" s="236" t="s">
        <v>148</v>
      </c>
      <c r="AU727" s="236" t="s">
        <v>83</v>
      </c>
      <c r="AV727" s="12" t="s">
        <v>85</v>
      </c>
      <c r="AW727" s="12" t="s">
        <v>32</v>
      </c>
      <c r="AX727" s="12" t="s">
        <v>75</v>
      </c>
      <c r="AY727" s="236" t="s">
        <v>141</v>
      </c>
    </row>
    <row r="728" s="12" customFormat="1">
      <c r="A728" s="12"/>
      <c r="B728" s="225"/>
      <c r="C728" s="226"/>
      <c r="D728" s="227" t="s">
        <v>148</v>
      </c>
      <c r="E728" s="228" t="s">
        <v>1</v>
      </c>
      <c r="F728" s="229" t="s">
        <v>834</v>
      </c>
      <c r="G728" s="226"/>
      <c r="H728" s="230">
        <v>2.2000000000000002</v>
      </c>
      <c r="I728" s="231"/>
      <c r="J728" s="226"/>
      <c r="K728" s="226"/>
      <c r="L728" s="232"/>
      <c r="M728" s="233"/>
      <c r="N728" s="234"/>
      <c r="O728" s="234"/>
      <c r="P728" s="234"/>
      <c r="Q728" s="234"/>
      <c r="R728" s="234"/>
      <c r="S728" s="234"/>
      <c r="T728" s="235"/>
      <c r="U728" s="12"/>
      <c r="V728" s="12"/>
      <c r="W728" s="12"/>
      <c r="X728" s="12"/>
      <c r="Y728" s="12"/>
      <c r="Z728" s="12"/>
      <c r="AA728" s="12"/>
      <c r="AB728" s="12"/>
      <c r="AC728" s="12"/>
      <c r="AD728" s="12"/>
      <c r="AE728" s="12"/>
      <c r="AT728" s="236" t="s">
        <v>148</v>
      </c>
      <c r="AU728" s="236" t="s">
        <v>83</v>
      </c>
      <c r="AV728" s="12" t="s">
        <v>85</v>
      </c>
      <c r="AW728" s="12" t="s">
        <v>32</v>
      </c>
      <c r="AX728" s="12" t="s">
        <v>75</v>
      </c>
      <c r="AY728" s="236" t="s">
        <v>141</v>
      </c>
    </row>
    <row r="729" s="12" customFormat="1">
      <c r="A729" s="12"/>
      <c r="B729" s="225"/>
      <c r="C729" s="226"/>
      <c r="D729" s="227" t="s">
        <v>148</v>
      </c>
      <c r="E729" s="228" t="s">
        <v>1</v>
      </c>
      <c r="F729" s="229" t="s">
        <v>834</v>
      </c>
      <c r="G729" s="226"/>
      <c r="H729" s="230">
        <v>2.2000000000000002</v>
      </c>
      <c r="I729" s="231"/>
      <c r="J729" s="226"/>
      <c r="K729" s="226"/>
      <c r="L729" s="232"/>
      <c r="M729" s="233"/>
      <c r="N729" s="234"/>
      <c r="O729" s="234"/>
      <c r="P729" s="234"/>
      <c r="Q729" s="234"/>
      <c r="R729" s="234"/>
      <c r="S729" s="234"/>
      <c r="T729" s="235"/>
      <c r="U729" s="12"/>
      <c r="V729" s="12"/>
      <c r="W729" s="12"/>
      <c r="X729" s="12"/>
      <c r="Y729" s="12"/>
      <c r="Z729" s="12"/>
      <c r="AA729" s="12"/>
      <c r="AB729" s="12"/>
      <c r="AC729" s="12"/>
      <c r="AD729" s="12"/>
      <c r="AE729" s="12"/>
      <c r="AT729" s="236" t="s">
        <v>148</v>
      </c>
      <c r="AU729" s="236" t="s">
        <v>83</v>
      </c>
      <c r="AV729" s="12" t="s">
        <v>85</v>
      </c>
      <c r="AW729" s="12" t="s">
        <v>32</v>
      </c>
      <c r="AX729" s="12" t="s">
        <v>75</v>
      </c>
      <c r="AY729" s="236" t="s">
        <v>141</v>
      </c>
    </row>
    <row r="730" s="12" customFormat="1">
      <c r="A730" s="12"/>
      <c r="B730" s="225"/>
      <c r="C730" s="226"/>
      <c r="D730" s="227" t="s">
        <v>148</v>
      </c>
      <c r="E730" s="228" t="s">
        <v>1</v>
      </c>
      <c r="F730" s="229" t="s">
        <v>834</v>
      </c>
      <c r="G730" s="226"/>
      <c r="H730" s="230">
        <v>2.2000000000000002</v>
      </c>
      <c r="I730" s="231"/>
      <c r="J730" s="226"/>
      <c r="K730" s="226"/>
      <c r="L730" s="232"/>
      <c r="M730" s="233"/>
      <c r="N730" s="234"/>
      <c r="O730" s="234"/>
      <c r="P730" s="234"/>
      <c r="Q730" s="234"/>
      <c r="R730" s="234"/>
      <c r="S730" s="234"/>
      <c r="T730" s="235"/>
      <c r="U730" s="12"/>
      <c r="V730" s="12"/>
      <c r="W730" s="12"/>
      <c r="X730" s="12"/>
      <c r="Y730" s="12"/>
      <c r="Z730" s="12"/>
      <c r="AA730" s="12"/>
      <c r="AB730" s="12"/>
      <c r="AC730" s="12"/>
      <c r="AD730" s="12"/>
      <c r="AE730" s="12"/>
      <c r="AT730" s="236" t="s">
        <v>148</v>
      </c>
      <c r="AU730" s="236" t="s">
        <v>83</v>
      </c>
      <c r="AV730" s="12" t="s">
        <v>85</v>
      </c>
      <c r="AW730" s="12" t="s">
        <v>32</v>
      </c>
      <c r="AX730" s="12" t="s">
        <v>75</v>
      </c>
      <c r="AY730" s="236" t="s">
        <v>141</v>
      </c>
    </row>
    <row r="731" s="13" customFormat="1">
      <c r="A731" s="13"/>
      <c r="B731" s="237"/>
      <c r="C731" s="238"/>
      <c r="D731" s="227" t="s">
        <v>148</v>
      </c>
      <c r="E731" s="239" t="s">
        <v>1</v>
      </c>
      <c r="F731" s="240" t="s">
        <v>150</v>
      </c>
      <c r="G731" s="238"/>
      <c r="H731" s="241">
        <v>13</v>
      </c>
      <c r="I731" s="242"/>
      <c r="J731" s="238"/>
      <c r="K731" s="238"/>
      <c r="L731" s="243"/>
      <c r="M731" s="244"/>
      <c r="N731" s="245"/>
      <c r="O731" s="245"/>
      <c r="P731" s="245"/>
      <c r="Q731" s="245"/>
      <c r="R731" s="245"/>
      <c r="S731" s="245"/>
      <c r="T731" s="246"/>
      <c r="U731" s="13"/>
      <c r="V731" s="13"/>
      <c r="W731" s="13"/>
      <c r="X731" s="13"/>
      <c r="Y731" s="13"/>
      <c r="Z731" s="13"/>
      <c r="AA731" s="13"/>
      <c r="AB731" s="13"/>
      <c r="AC731" s="13"/>
      <c r="AD731" s="13"/>
      <c r="AE731" s="13"/>
      <c r="AT731" s="247" t="s">
        <v>148</v>
      </c>
      <c r="AU731" s="247" t="s">
        <v>83</v>
      </c>
      <c r="AV731" s="13" t="s">
        <v>146</v>
      </c>
      <c r="AW731" s="13" t="s">
        <v>32</v>
      </c>
      <c r="AX731" s="13" t="s">
        <v>83</v>
      </c>
      <c r="AY731" s="247" t="s">
        <v>141</v>
      </c>
    </row>
    <row r="732" s="2" customFormat="1" ht="16.5" customHeight="1">
      <c r="A732" s="38"/>
      <c r="B732" s="39"/>
      <c r="C732" s="211" t="s">
        <v>835</v>
      </c>
      <c r="D732" s="211" t="s">
        <v>142</v>
      </c>
      <c r="E732" s="212" t="s">
        <v>836</v>
      </c>
      <c r="F732" s="213" t="s">
        <v>837</v>
      </c>
      <c r="G732" s="214" t="s">
        <v>203</v>
      </c>
      <c r="H732" s="215">
        <v>15</v>
      </c>
      <c r="I732" s="216"/>
      <c r="J732" s="217">
        <f>ROUND(I732*H732,2)</f>
        <v>0</v>
      </c>
      <c r="K732" s="218"/>
      <c r="L732" s="44"/>
      <c r="M732" s="219" t="s">
        <v>1</v>
      </c>
      <c r="N732" s="220" t="s">
        <v>40</v>
      </c>
      <c r="O732" s="91"/>
      <c r="P732" s="221">
        <f>O732*H732</f>
        <v>0</v>
      </c>
      <c r="Q732" s="221">
        <v>0</v>
      </c>
      <c r="R732" s="221">
        <f>Q732*H732</f>
        <v>0</v>
      </c>
      <c r="S732" s="221">
        <v>0</v>
      </c>
      <c r="T732" s="222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3" t="s">
        <v>260</v>
      </c>
      <c r="AT732" s="223" t="s">
        <v>142</v>
      </c>
      <c r="AU732" s="223" t="s">
        <v>83</v>
      </c>
      <c r="AY732" s="17" t="s">
        <v>141</v>
      </c>
      <c r="BE732" s="224">
        <f>IF(N732="základní",J732,0)</f>
        <v>0</v>
      </c>
      <c r="BF732" s="224">
        <f>IF(N732="snížená",J732,0)</f>
        <v>0</v>
      </c>
      <c r="BG732" s="224">
        <f>IF(N732="zákl. přenesená",J732,0)</f>
        <v>0</v>
      </c>
      <c r="BH732" s="224">
        <f>IF(N732="sníž. přenesená",J732,0)</f>
        <v>0</v>
      </c>
      <c r="BI732" s="224">
        <f>IF(N732="nulová",J732,0)</f>
        <v>0</v>
      </c>
      <c r="BJ732" s="17" t="s">
        <v>83</v>
      </c>
      <c r="BK732" s="224">
        <f>ROUND(I732*H732,2)</f>
        <v>0</v>
      </c>
      <c r="BL732" s="17" t="s">
        <v>260</v>
      </c>
      <c r="BM732" s="223" t="s">
        <v>838</v>
      </c>
    </row>
    <row r="733" s="12" customFormat="1">
      <c r="A733" s="12"/>
      <c r="B733" s="225"/>
      <c r="C733" s="226"/>
      <c r="D733" s="227" t="s">
        <v>148</v>
      </c>
      <c r="E733" s="228" t="s">
        <v>1</v>
      </c>
      <c r="F733" s="229" t="s">
        <v>839</v>
      </c>
      <c r="G733" s="226"/>
      <c r="H733" s="230">
        <v>1.5</v>
      </c>
      <c r="I733" s="231"/>
      <c r="J733" s="226"/>
      <c r="K733" s="226"/>
      <c r="L733" s="232"/>
      <c r="M733" s="233"/>
      <c r="N733" s="234"/>
      <c r="O733" s="234"/>
      <c r="P733" s="234"/>
      <c r="Q733" s="234"/>
      <c r="R733" s="234"/>
      <c r="S733" s="234"/>
      <c r="T733" s="235"/>
      <c r="U733" s="12"/>
      <c r="V733" s="12"/>
      <c r="W733" s="12"/>
      <c r="X733" s="12"/>
      <c r="Y733" s="12"/>
      <c r="Z733" s="12"/>
      <c r="AA733" s="12"/>
      <c r="AB733" s="12"/>
      <c r="AC733" s="12"/>
      <c r="AD733" s="12"/>
      <c r="AE733" s="12"/>
      <c r="AT733" s="236" t="s">
        <v>148</v>
      </c>
      <c r="AU733" s="236" t="s">
        <v>83</v>
      </c>
      <c r="AV733" s="12" t="s">
        <v>85</v>
      </c>
      <c r="AW733" s="12" t="s">
        <v>32</v>
      </c>
      <c r="AX733" s="12" t="s">
        <v>75</v>
      </c>
      <c r="AY733" s="236" t="s">
        <v>141</v>
      </c>
    </row>
    <row r="734" s="12" customFormat="1">
      <c r="A734" s="12"/>
      <c r="B734" s="225"/>
      <c r="C734" s="226"/>
      <c r="D734" s="227" t="s">
        <v>148</v>
      </c>
      <c r="E734" s="228" t="s">
        <v>1</v>
      </c>
      <c r="F734" s="229" t="s">
        <v>839</v>
      </c>
      <c r="G734" s="226"/>
      <c r="H734" s="230">
        <v>1.5</v>
      </c>
      <c r="I734" s="231"/>
      <c r="J734" s="226"/>
      <c r="K734" s="226"/>
      <c r="L734" s="232"/>
      <c r="M734" s="233"/>
      <c r="N734" s="234"/>
      <c r="O734" s="234"/>
      <c r="P734" s="234"/>
      <c r="Q734" s="234"/>
      <c r="R734" s="234"/>
      <c r="S734" s="234"/>
      <c r="T734" s="235"/>
      <c r="U734" s="12"/>
      <c r="V734" s="12"/>
      <c r="W734" s="12"/>
      <c r="X734" s="12"/>
      <c r="Y734" s="12"/>
      <c r="Z734" s="12"/>
      <c r="AA734" s="12"/>
      <c r="AB734" s="12"/>
      <c r="AC734" s="12"/>
      <c r="AD734" s="12"/>
      <c r="AE734" s="12"/>
      <c r="AT734" s="236" t="s">
        <v>148</v>
      </c>
      <c r="AU734" s="236" t="s">
        <v>83</v>
      </c>
      <c r="AV734" s="12" t="s">
        <v>85</v>
      </c>
      <c r="AW734" s="12" t="s">
        <v>32</v>
      </c>
      <c r="AX734" s="12" t="s">
        <v>75</v>
      </c>
      <c r="AY734" s="236" t="s">
        <v>141</v>
      </c>
    </row>
    <row r="735" s="12" customFormat="1">
      <c r="A735" s="12"/>
      <c r="B735" s="225"/>
      <c r="C735" s="226"/>
      <c r="D735" s="227" t="s">
        <v>148</v>
      </c>
      <c r="E735" s="228" t="s">
        <v>1</v>
      </c>
      <c r="F735" s="229" t="s">
        <v>840</v>
      </c>
      <c r="G735" s="226"/>
      <c r="H735" s="230">
        <v>2.3999999999999999</v>
      </c>
      <c r="I735" s="231"/>
      <c r="J735" s="226"/>
      <c r="K735" s="226"/>
      <c r="L735" s="232"/>
      <c r="M735" s="233"/>
      <c r="N735" s="234"/>
      <c r="O735" s="234"/>
      <c r="P735" s="234"/>
      <c r="Q735" s="234"/>
      <c r="R735" s="234"/>
      <c r="S735" s="234"/>
      <c r="T735" s="235"/>
      <c r="U735" s="12"/>
      <c r="V735" s="12"/>
      <c r="W735" s="12"/>
      <c r="X735" s="12"/>
      <c r="Y735" s="12"/>
      <c r="Z735" s="12"/>
      <c r="AA735" s="12"/>
      <c r="AB735" s="12"/>
      <c r="AC735" s="12"/>
      <c r="AD735" s="12"/>
      <c r="AE735" s="12"/>
      <c r="AT735" s="236" t="s">
        <v>148</v>
      </c>
      <c r="AU735" s="236" t="s">
        <v>83</v>
      </c>
      <c r="AV735" s="12" t="s">
        <v>85</v>
      </c>
      <c r="AW735" s="12" t="s">
        <v>32</v>
      </c>
      <c r="AX735" s="12" t="s">
        <v>75</v>
      </c>
      <c r="AY735" s="236" t="s">
        <v>141</v>
      </c>
    </row>
    <row r="736" s="12" customFormat="1">
      <c r="A736" s="12"/>
      <c r="B736" s="225"/>
      <c r="C736" s="226"/>
      <c r="D736" s="227" t="s">
        <v>148</v>
      </c>
      <c r="E736" s="228" t="s">
        <v>1</v>
      </c>
      <c r="F736" s="229" t="s">
        <v>840</v>
      </c>
      <c r="G736" s="226"/>
      <c r="H736" s="230">
        <v>2.3999999999999999</v>
      </c>
      <c r="I736" s="231"/>
      <c r="J736" s="226"/>
      <c r="K736" s="226"/>
      <c r="L736" s="232"/>
      <c r="M736" s="233"/>
      <c r="N736" s="234"/>
      <c r="O736" s="234"/>
      <c r="P736" s="234"/>
      <c r="Q736" s="234"/>
      <c r="R736" s="234"/>
      <c r="S736" s="234"/>
      <c r="T736" s="235"/>
      <c r="U736" s="12"/>
      <c r="V736" s="12"/>
      <c r="W736" s="12"/>
      <c r="X736" s="12"/>
      <c r="Y736" s="12"/>
      <c r="Z736" s="12"/>
      <c r="AA736" s="12"/>
      <c r="AB736" s="12"/>
      <c r="AC736" s="12"/>
      <c r="AD736" s="12"/>
      <c r="AE736" s="12"/>
      <c r="AT736" s="236" t="s">
        <v>148</v>
      </c>
      <c r="AU736" s="236" t="s">
        <v>83</v>
      </c>
      <c r="AV736" s="12" t="s">
        <v>85</v>
      </c>
      <c r="AW736" s="12" t="s">
        <v>32</v>
      </c>
      <c r="AX736" s="12" t="s">
        <v>75</v>
      </c>
      <c r="AY736" s="236" t="s">
        <v>141</v>
      </c>
    </row>
    <row r="737" s="12" customFormat="1">
      <c r="A737" s="12"/>
      <c r="B737" s="225"/>
      <c r="C737" s="226"/>
      <c r="D737" s="227" t="s">
        <v>148</v>
      </c>
      <c r="E737" s="228" t="s">
        <v>1</v>
      </c>
      <c r="F737" s="229" t="s">
        <v>840</v>
      </c>
      <c r="G737" s="226"/>
      <c r="H737" s="230">
        <v>2.3999999999999999</v>
      </c>
      <c r="I737" s="231"/>
      <c r="J737" s="226"/>
      <c r="K737" s="226"/>
      <c r="L737" s="232"/>
      <c r="M737" s="233"/>
      <c r="N737" s="234"/>
      <c r="O737" s="234"/>
      <c r="P737" s="234"/>
      <c r="Q737" s="234"/>
      <c r="R737" s="234"/>
      <c r="S737" s="234"/>
      <c r="T737" s="235"/>
      <c r="U737" s="12"/>
      <c r="V737" s="12"/>
      <c r="W737" s="12"/>
      <c r="X737" s="12"/>
      <c r="Y737" s="12"/>
      <c r="Z737" s="12"/>
      <c r="AA737" s="12"/>
      <c r="AB737" s="12"/>
      <c r="AC737" s="12"/>
      <c r="AD737" s="12"/>
      <c r="AE737" s="12"/>
      <c r="AT737" s="236" t="s">
        <v>148</v>
      </c>
      <c r="AU737" s="236" t="s">
        <v>83</v>
      </c>
      <c r="AV737" s="12" t="s">
        <v>85</v>
      </c>
      <c r="AW737" s="12" t="s">
        <v>32</v>
      </c>
      <c r="AX737" s="12" t="s">
        <v>75</v>
      </c>
      <c r="AY737" s="236" t="s">
        <v>141</v>
      </c>
    </row>
    <row r="738" s="12" customFormat="1">
      <c r="A738" s="12"/>
      <c r="B738" s="225"/>
      <c r="C738" s="226"/>
      <c r="D738" s="227" t="s">
        <v>148</v>
      </c>
      <c r="E738" s="228" t="s">
        <v>1</v>
      </c>
      <c r="F738" s="229" t="s">
        <v>840</v>
      </c>
      <c r="G738" s="226"/>
      <c r="H738" s="230">
        <v>2.3999999999999999</v>
      </c>
      <c r="I738" s="231"/>
      <c r="J738" s="226"/>
      <c r="K738" s="226"/>
      <c r="L738" s="232"/>
      <c r="M738" s="233"/>
      <c r="N738" s="234"/>
      <c r="O738" s="234"/>
      <c r="P738" s="234"/>
      <c r="Q738" s="234"/>
      <c r="R738" s="234"/>
      <c r="S738" s="234"/>
      <c r="T738" s="235"/>
      <c r="U738" s="12"/>
      <c r="V738" s="12"/>
      <c r="W738" s="12"/>
      <c r="X738" s="12"/>
      <c r="Y738" s="12"/>
      <c r="Z738" s="12"/>
      <c r="AA738" s="12"/>
      <c r="AB738" s="12"/>
      <c r="AC738" s="12"/>
      <c r="AD738" s="12"/>
      <c r="AE738" s="12"/>
      <c r="AT738" s="236" t="s">
        <v>148</v>
      </c>
      <c r="AU738" s="236" t="s">
        <v>83</v>
      </c>
      <c r="AV738" s="12" t="s">
        <v>85</v>
      </c>
      <c r="AW738" s="12" t="s">
        <v>32</v>
      </c>
      <c r="AX738" s="12" t="s">
        <v>75</v>
      </c>
      <c r="AY738" s="236" t="s">
        <v>141</v>
      </c>
    </row>
    <row r="739" s="12" customFormat="1">
      <c r="A739" s="12"/>
      <c r="B739" s="225"/>
      <c r="C739" s="226"/>
      <c r="D739" s="227" t="s">
        <v>148</v>
      </c>
      <c r="E739" s="228" t="s">
        <v>1</v>
      </c>
      <c r="F739" s="229" t="s">
        <v>840</v>
      </c>
      <c r="G739" s="226"/>
      <c r="H739" s="230">
        <v>2.3999999999999999</v>
      </c>
      <c r="I739" s="231"/>
      <c r="J739" s="226"/>
      <c r="K739" s="226"/>
      <c r="L739" s="232"/>
      <c r="M739" s="233"/>
      <c r="N739" s="234"/>
      <c r="O739" s="234"/>
      <c r="P739" s="234"/>
      <c r="Q739" s="234"/>
      <c r="R739" s="234"/>
      <c r="S739" s="234"/>
      <c r="T739" s="235"/>
      <c r="U739" s="12"/>
      <c r="V739" s="12"/>
      <c r="W739" s="12"/>
      <c r="X739" s="12"/>
      <c r="Y739" s="12"/>
      <c r="Z739" s="12"/>
      <c r="AA739" s="12"/>
      <c r="AB739" s="12"/>
      <c r="AC739" s="12"/>
      <c r="AD739" s="12"/>
      <c r="AE739" s="12"/>
      <c r="AT739" s="236" t="s">
        <v>148</v>
      </c>
      <c r="AU739" s="236" t="s">
        <v>83</v>
      </c>
      <c r="AV739" s="12" t="s">
        <v>85</v>
      </c>
      <c r="AW739" s="12" t="s">
        <v>32</v>
      </c>
      <c r="AX739" s="12" t="s">
        <v>75</v>
      </c>
      <c r="AY739" s="236" t="s">
        <v>141</v>
      </c>
    </row>
    <row r="740" s="13" customFormat="1">
      <c r="A740" s="13"/>
      <c r="B740" s="237"/>
      <c r="C740" s="238"/>
      <c r="D740" s="227" t="s">
        <v>148</v>
      </c>
      <c r="E740" s="239" t="s">
        <v>1</v>
      </c>
      <c r="F740" s="240" t="s">
        <v>150</v>
      </c>
      <c r="G740" s="238"/>
      <c r="H740" s="241">
        <v>15</v>
      </c>
      <c r="I740" s="242"/>
      <c r="J740" s="238"/>
      <c r="K740" s="238"/>
      <c r="L740" s="243"/>
      <c r="M740" s="244"/>
      <c r="N740" s="245"/>
      <c r="O740" s="245"/>
      <c r="P740" s="245"/>
      <c r="Q740" s="245"/>
      <c r="R740" s="245"/>
      <c r="S740" s="245"/>
      <c r="T740" s="246"/>
      <c r="U740" s="13"/>
      <c r="V740" s="13"/>
      <c r="W740" s="13"/>
      <c r="X740" s="13"/>
      <c r="Y740" s="13"/>
      <c r="Z740" s="13"/>
      <c r="AA740" s="13"/>
      <c r="AB740" s="13"/>
      <c r="AC740" s="13"/>
      <c r="AD740" s="13"/>
      <c r="AE740" s="13"/>
      <c r="AT740" s="247" t="s">
        <v>148</v>
      </c>
      <c r="AU740" s="247" t="s">
        <v>83</v>
      </c>
      <c r="AV740" s="13" t="s">
        <v>146</v>
      </c>
      <c r="AW740" s="13" t="s">
        <v>32</v>
      </c>
      <c r="AX740" s="13" t="s">
        <v>83</v>
      </c>
      <c r="AY740" s="247" t="s">
        <v>141</v>
      </c>
    </row>
    <row r="741" s="2" customFormat="1" ht="21.75" customHeight="1">
      <c r="A741" s="38"/>
      <c r="B741" s="39"/>
      <c r="C741" s="211" t="s">
        <v>841</v>
      </c>
      <c r="D741" s="211" t="s">
        <v>142</v>
      </c>
      <c r="E741" s="212" t="s">
        <v>842</v>
      </c>
      <c r="F741" s="213" t="s">
        <v>843</v>
      </c>
      <c r="G741" s="214" t="s">
        <v>145</v>
      </c>
      <c r="H741" s="215">
        <v>79.590000000000003</v>
      </c>
      <c r="I741" s="216"/>
      <c r="J741" s="217">
        <f>ROUND(I741*H741,2)</f>
        <v>0</v>
      </c>
      <c r="K741" s="218"/>
      <c r="L741" s="44"/>
      <c r="M741" s="219" t="s">
        <v>1</v>
      </c>
      <c r="N741" s="220" t="s">
        <v>40</v>
      </c>
      <c r="O741" s="91"/>
      <c r="P741" s="221">
        <f>O741*H741</f>
        <v>0</v>
      </c>
      <c r="Q741" s="221">
        <v>0</v>
      </c>
      <c r="R741" s="221">
        <f>Q741*H741</f>
        <v>0</v>
      </c>
      <c r="S741" s="221">
        <v>0</v>
      </c>
      <c r="T741" s="222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3" t="s">
        <v>260</v>
      </c>
      <c r="AT741" s="223" t="s">
        <v>142</v>
      </c>
      <c r="AU741" s="223" t="s">
        <v>83</v>
      </c>
      <c r="AY741" s="17" t="s">
        <v>141</v>
      </c>
      <c r="BE741" s="224">
        <f>IF(N741="základní",J741,0)</f>
        <v>0</v>
      </c>
      <c r="BF741" s="224">
        <f>IF(N741="snížená",J741,0)</f>
        <v>0</v>
      </c>
      <c r="BG741" s="224">
        <f>IF(N741="zákl. přenesená",J741,0)</f>
        <v>0</v>
      </c>
      <c r="BH741" s="224">
        <f>IF(N741="sníž. přenesená",J741,0)</f>
        <v>0</v>
      </c>
      <c r="BI741" s="224">
        <f>IF(N741="nulová",J741,0)</f>
        <v>0</v>
      </c>
      <c r="BJ741" s="17" t="s">
        <v>83</v>
      </c>
      <c r="BK741" s="224">
        <f>ROUND(I741*H741,2)</f>
        <v>0</v>
      </c>
      <c r="BL741" s="17" t="s">
        <v>260</v>
      </c>
      <c r="BM741" s="223" t="s">
        <v>844</v>
      </c>
    </row>
    <row r="742" s="12" customFormat="1">
      <c r="A742" s="12"/>
      <c r="B742" s="225"/>
      <c r="C742" s="226"/>
      <c r="D742" s="227" t="s">
        <v>148</v>
      </c>
      <c r="E742" s="228" t="s">
        <v>1</v>
      </c>
      <c r="F742" s="229" t="s">
        <v>845</v>
      </c>
      <c r="G742" s="226"/>
      <c r="H742" s="230">
        <v>2.5600000000000001</v>
      </c>
      <c r="I742" s="231"/>
      <c r="J742" s="226"/>
      <c r="K742" s="226"/>
      <c r="L742" s="232"/>
      <c r="M742" s="233"/>
      <c r="N742" s="234"/>
      <c r="O742" s="234"/>
      <c r="P742" s="234"/>
      <c r="Q742" s="234"/>
      <c r="R742" s="234"/>
      <c r="S742" s="234"/>
      <c r="T742" s="235"/>
      <c r="U742" s="12"/>
      <c r="V742" s="12"/>
      <c r="W742" s="12"/>
      <c r="X742" s="12"/>
      <c r="Y742" s="12"/>
      <c r="Z742" s="12"/>
      <c r="AA742" s="12"/>
      <c r="AB742" s="12"/>
      <c r="AC742" s="12"/>
      <c r="AD742" s="12"/>
      <c r="AE742" s="12"/>
      <c r="AT742" s="236" t="s">
        <v>148</v>
      </c>
      <c r="AU742" s="236" t="s">
        <v>83</v>
      </c>
      <c r="AV742" s="12" t="s">
        <v>85</v>
      </c>
      <c r="AW742" s="12" t="s">
        <v>32</v>
      </c>
      <c r="AX742" s="12" t="s">
        <v>75</v>
      </c>
      <c r="AY742" s="236" t="s">
        <v>141</v>
      </c>
    </row>
    <row r="743" s="12" customFormat="1">
      <c r="A743" s="12"/>
      <c r="B743" s="225"/>
      <c r="C743" s="226"/>
      <c r="D743" s="227" t="s">
        <v>148</v>
      </c>
      <c r="E743" s="228" t="s">
        <v>1</v>
      </c>
      <c r="F743" s="229" t="s">
        <v>846</v>
      </c>
      <c r="G743" s="226"/>
      <c r="H743" s="230">
        <v>1.1699999999999999</v>
      </c>
      <c r="I743" s="231"/>
      <c r="J743" s="226"/>
      <c r="K743" s="226"/>
      <c r="L743" s="232"/>
      <c r="M743" s="233"/>
      <c r="N743" s="234"/>
      <c r="O743" s="234"/>
      <c r="P743" s="234"/>
      <c r="Q743" s="234"/>
      <c r="R743" s="234"/>
      <c r="S743" s="234"/>
      <c r="T743" s="235"/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T743" s="236" t="s">
        <v>148</v>
      </c>
      <c r="AU743" s="236" t="s">
        <v>83</v>
      </c>
      <c r="AV743" s="12" t="s">
        <v>85</v>
      </c>
      <c r="AW743" s="12" t="s">
        <v>32</v>
      </c>
      <c r="AX743" s="12" t="s">
        <v>75</v>
      </c>
      <c r="AY743" s="236" t="s">
        <v>141</v>
      </c>
    </row>
    <row r="744" s="12" customFormat="1">
      <c r="A744" s="12"/>
      <c r="B744" s="225"/>
      <c r="C744" s="226"/>
      <c r="D744" s="227" t="s">
        <v>148</v>
      </c>
      <c r="E744" s="228" t="s">
        <v>1</v>
      </c>
      <c r="F744" s="229" t="s">
        <v>847</v>
      </c>
      <c r="G744" s="226"/>
      <c r="H744" s="230">
        <v>2.7999999999999998</v>
      </c>
      <c r="I744" s="231"/>
      <c r="J744" s="226"/>
      <c r="K744" s="226"/>
      <c r="L744" s="232"/>
      <c r="M744" s="233"/>
      <c r="N744" s="234"/>
      <c r="O744" s="234"/>
      <c r="P744" s="234"/>
      <c r="Q744" s="234"/>
      <c r="R744" s="234"/>
      <c r="S744" s="234"/>
      <c r="T744" s="235"/>
      <c r="U744" s="12"/>
      <c r="V744" s="12"/>
      <c r="W744" s="12"/>
      <c r="X744" s="12"/>
      <c r="Y744" s="12"/>
      <c r="Z744" s="12"/>
      <c r="AA744" s="12"/>
      <c r="AB744" s="12"/>
      <c r="AC744" s="12"/>
      <c r="AD744" s="12"/>
      <c r="AE744" s="12"/>
      <c r="AT744" s="236" t="s">
        <v>148</v>
      </c>
      <c r="AU744" s="236" t="s">
        <v>83</v>
      </c>
      <c r="AV744" s="12" t="s">
        <v>85</v>
      </c>
      <c r="AW744" s="12" t="s">
        <v>32</v>
      </c>
      <c r="AX744" s="12" t="s">
        <v>75</v>
      </c>
      <c r="AY744" s="236" t="s">
        <v>141</v>
      </c>
    </row>
    <row r="745" s="12" customFormat="1">
      <c r="A745" s="12"/>
      <c r="B745" s="225"/>
      <c r="C745" s="226"/>
      <c r="D745" s="227" t="s">
        <v>148</v>
      </c>
      <c r="E745" s="228" t="s">
        <v>1</v>
      </c>
      <c r="F745" s="229" t="s">
        <v>848</v>
      </c>
      <c r="G745" s="226"/>
      <c r="H745" s="230">
        <v>2.0800000000000001</v>
      </c>
      <c r="I745" s="231"/>
      <c r="J745" s="226"/>
      <c r="K745" s="226"/>
      <c r="L745" s="232"/>
      <c r="M745" s="233"/>
      <c r="N745" s="234"/>
      <c r="O745" s="234"/>
      <c r="P745" s="234"/>
      <c r="Q745" s="234"/>
      <c r="R745" s="234"/>
      <c r="S745" s="234"/>
      <c r="T745" s="235"/>
      <c r="U745" s="12"/>
      <c r="V745" s="12"/>
      <c r="W745" s="12"/>
      <c r="X745" s="12"/>
      <c r="Y745" s="12"/>
      <c r="Z745" s="12"/>
      <c r="AA745" s="12"/>
      <c r="AB745" s="12"/>
      <c r="AC745" s="12"/>
      <c r="AD745" s="12"/>
      <c r="AE745" s="12"/>
      <c r="AT745" s="236" t="s">
        <v>148</v>
      </c>
      <c r="AU745" s="236" t="s">
        <v>83</v>
      </c>
      <c r="AV745" s="12" t="s">
        <v>85</v>
      </c>
      <c r="AW745" s="12" t="s">
        <v>32</v>
      </c>
      <c r="AX745" s="12" t="s">
        <v>75</v>
      </c>
      <c r="AY745" s="236" t="s">
        <v>141</v>
      </c>
    </row>
    <row r="746" s="12" customFormat="1">
      <c r="A746" s="12"/>
      <c r="B746" s="225"/>
      <c r="C746" s="226"/>
      <c r="D746" s="227" t="s">
        <v>148</v>
      </c>
      <c r="E746" s="228" t="s">
        <v>1</v>
      </c>
      <c r="F746" s="229" t="s">
        <v>849</v>
      </c>
      <c r="G746" s="226"/>
      <c r="H746" s="230">
        <v>2.3199999999999998</v>
      </c>
      <c r="I746" s="231"/>
      <c r="J746" s="226"/>
      <c r="K746" s="226"/>
      <c r="L746" s="232"/>
      <c r="M746" s="233"/>
      <c r="N746" s="234"/>
      <c r="O746" s="234"/>
      <c r="P746" s="234"/>
      <c r="Q746" s="234"/>
      <c r="R746" s="234"/>
      <c r="S746" s="234"/>
      <c r="T746" s="235"/>
      <c r="U746" s="12"/>
      <c r="V746" s="12"/>
      <c r="W746" s="12"/>
      <c r="X746" s="12"/>
      <c r="Y746" s="12"/>
      <c r="Z746" s="12"/>
      <c r="AA746" s="12"/>
      <c r="AB746" s="12"/>
      <c r="AC746" s="12"/>
      <c r="AD746" s="12"/>
      <c r="AE746" s="12"/>
      <c r="AT746" s="236" t="s">
        <v>148</v>
      </c>
      <c r="AU746" s="236" t="s">
        <v>83</v>
      </c>
      <c r="AV746" s="12" t="s">
        <v>85</v>
      </c>
      <c r="AW746" s="12" t="s">
        <v>32</v>
      </c>
      <c r="AX746" s="12" t="s">
        <v>75</v>
      </c>
      <c r="AY746" s="236" t="s">
        <v>141</v>
      </c>
    </row>
    <row r="747" s="12" customFormat="1">
      <c r="A747" s="12"/>
      <c r="B747" s="225"/>
      <c r="C747" s="226"/>
      <c r="D747" s="227" t="s">
        <v>148</v>
      </c>
      <c r="E747" s="228" t="s">
        <v>1</v>
      </c>
      <c r="F747" s="229" t="s">
        <v>524</v>
      </c>
      <c r="G747" s="226"/>
      <c r="H747" s="230">
        <v>2.8799999999999999</v>
      </c>
      <c r="I747" s="231"/>
      <c r="J747" s="226"/>
      <c r="K747" s="226"/>
      <c r="L747" s="232"/>
      <c r="M747" s="233"/>
      <c r="N747" s="234"/>
      <c r="O747" s="234"/>
      <c r="P747" s="234"/>
      <c r="Q747" s="234"/>
      <c r="R747" s="234"/>
      <c r="S747" s="234"/>
      <c r="T747" s="235"/>
      <c r="U747" s="12"/>
      <c r="V747" s="12"/>
      <c r="W747" s="12"/>
      <c r="X747" s="12"/>
      <c r="Y747" s="12"/>
      <c r="Z747" s="12"/>
      <c r="AA747" s="12"/>
      <c r="AB747" s="12"/>
      <c r="AC747" s="12"/>
      <c r="AD747" s="12"/>
      <c r="AE747" s="12"/>
      <c r="AT747" s="236" t="s">
        <v>148</v>
      </c>
      <c r="AU747" s="236" t="s">
        <v>83</v>
      </c>
      <c r="AV747" s="12" t="s">
        <v>85</v>
      </c>
      <c r="AW747" s="12" t="s">
        <v>32</v>
      </c>
      <c r="AX747" s="12" t="s">
        <v>75</v>
      </c>
      <c r="AY747" s="236" t="s">
        <v>141</v>
      </c>
    </row>
    <row r="748" s="12" customFormat="1">
      <c r="A748" s="12"/>
      <c r="B748" s="225"/>
      <c r="C748" s="226"/>
      <c r="D748" s="227" t="s">
        <v>148</v>
      </c>
      <c r="E748" s="228" t="s">
        <v>1</v>
      </c>
      <c r="F748" s="229" t="s">
        <v>850</v>
      </c>
      <c r="G748" s="226"/>
      <c r="H748" s="230">
        <v>1.44</v>
      </c>
      <c r="I748" s="231"/>
      <c r="J748" s="226"/>
      <c r="K748" s="226"/>
      <c r="L748" s="232"/>
      <c r="M748" s="233"/>
      <c r="N748" s="234"/>
      <c r="O748" s="234"/>
      <c r="P748" s="234"/>
      <c r="Q748" s="234"/>
      <c r="R748" s="234"/>
      <c r="S748" s="234"/>
      <c r="T748" s="235"/>
      <c r="U748" s="12"/>
      <c r="V748" s="12"/>
      <c r="W748" s="12"/>
      <c r="X748" s="12"/>
      <c r="Y748" s="12"/>
      <c r="Z748" s="12"/>
      <c r="AA748" s="12"/>
      <c r="AB748" s="12"/>
      <c r="AC748" s="12"/>
      <c r="AD748" s="12"/>
      <c r="AE748" s="12"/>
      <c r="AT748" s="236" t="s">
        <v>148</v>
      </c>
      <c r="AU748" s="236" t="s">
        <v>83</v>
      </c>
      <c r="AV748" s="12" t="s">
        <v>85</v>
      </c>
      <c r="AW748" s="12" t="s">
        <v>32</v>
      </c>
      <c r="AX748" s="12" t="s">
        <v>75</v>
      </c>
      <c r="AY748" s="236" t="s">
        <v>141</v>
      </c>
    </row>
    <row r="749" s="12" customFormat="1">
      <c r="A749" s="12"/>
      <c r="B749" s="225"/>
      <c r="C749" s="226"/>
      <c r="D749" s="227" t="s">
        <v>148</v>
      </c>
      <c r="E749" s="228" t="s">
        <v>1</v>
      </c>
      <c r="F749" s="229" t="s">
        <v>851</v>
      </c>
      <c r="G749" s="226"/>
      <c r="H749" s="230">
        <v>1.3799999999999999</v>
      </c>
      <c r="I749" s="231"/>
      <c r="J749" s="226"/>
      <c r="K749" s="226"/>
      <c r="L749" s="232"/>
      <c r="M749" s="233"/>
      <c r="N749" s="234"/>
      <c r="O749" s="234"/>
      <c r="P749" s="234"/>
      <c r="Q749" s="234"/>
      <c r="R749" s="234"/>
      <c r="S749" s="234"/>
      <c r="T749" s="235"/>
      <c r="U749" s="12"/>
      <c r="V749" s="12"/>
      <c r="W749" s="12"/>
      <c r="X749" s="12"/>
      <c r="Y749" s="12"/>
      <c r="Z749" s="12"/>
      <c r="AA749" s="12"/>
      <c r="AB749" s="12"/>
      <c r="AC749" s="12"/>
      <c r="AD749" s="12"/>
      <c r="AE749" s="12"/>
      <c r="AT749" s="236" t="s">
        <v>148</v>
      </c>
      <c r="AU749" s="236" t="s">
        <v>83</v>
      </c>
      <c r="AV749" s="12" t="s">
        <v>85</v>
      </c>
      <c r="AW749" s="12" t="s">
        <v>32</v>
      </c>
      <c r="AX749" s="12" t="s">
        <v>75</v>
      </c>
      <c r="AY749" s="236" t="s">
        <v>141</v>
      </c>
    </row>
    <row r="750" s="12" customFormat="1">
      <c r="A750" s="12"/>
      <c r="B750" s="225"/>
      <c r="C750" s="226"/>
      <c r="D750" s="227" t="s">
        <v>148</v>
      </c>
      <c r="E750" s="228" t="s">
        <v>1</v>
      </c>
      <c r="F750" s="229" t="s">
        <v>852</v>
      </c>
      <c r="G750" s="226"/>
      <c r="H750" s="230">
        <v>2.3999999999999999</v>
      </c>
      <c r="I750" s="231"/>
      <c r="J750" s="226"/>
      <c r="K750" s="226"/>
      <c r="L750" s="232"/>
      <c r="M750" s="233"/>
      <c r="N750" s="234"/>
      <c r="O750" s="234"/>
      <c r="P750" s="234"/>
      <c r="Q750" s="234"/>
      <c r="R750" s="234"/>
      <c r="S750" s="234"/>
      <c r="T750" s="235"/>
      <c r="U750" s="12"/>
      <c r="V750" s="12"/>
      <c r="W750" s="12"/>
      <c r="X750" s="12"/>
      <c r="Y750" s="12"/>
      <c r="Z750" s="12"/>
      <c r="AA750" s="12"/>
      <c r="AB750" s="12"/>
      <c r="AC750" s="12"/>
      <c r="AD750" s="12"/>
      <c r="AE750" s="12"/>
      <c r="AT750" s="236" t="s">
        <v>148</v>
      </c>
      <c r="AU750" s="236" t="s">
        <v>83</v>
      </c>
      <c r="AV750" s="12" t="s">
        <v>85</v>
      </c>
      <c r="AW750" s="12" t="s">
        <v>32</v>
      </c>
      <c r="AX750" s="12" t="s">
        <v>75</v>
      </c>
      <c r="AY750" s="236" t="s">
        <v>141</v>
      </c>
    </row>
    <row r="751" s="12" customFormat="1">
      <c r="A751" s="12"/>
      <c r="B751" s="225"/>
      <c r="C751" s="226"/>
      <c r="D751" s="227" t="s">
        <v>148</v>
      </c>
      <c r="E751" s="228" t="s">
        <v>1</v>
      </c>
      <c r="F751" s="229" t="s">
        <v>852</v>
      </c>
      <c r="G751" s="226"/>
      <c r="H751" s="230">
        <v>2.3999999999999999</v>
      </c>
      <c r="I751" s="231"/>
      <c r="J751" s="226"/>
      <c r="K751" s="226"/>
      <c r="L751" s="232"/>
      <c r="M751" s="233"/>
      <c r="N751" s="234"/>
      <c r="O751" s="234"/>
      <c r="P751" s="234"/>
      <c r="Q751" s="234"/>
      <c r="R751" s="234"/>
      <c r="S751" s="234"/>
      <c r="T751" s="235"/>
      <c r="U751" s="12"/>
      <c r="V751" s="12"/>
      <c r="W751" s="12"/>
      <c r="X751" s="12"/>
      <c r="Y751" s="12"/>
      <c r="Z751" s="12"/>
      <c r="AA751" s="12"/>
      <c r="AB751" s="12"/>
      <c r="AC751" s="12"/>
      <c r="AD751" s="12"/>
      <c r="AE751" s="12"/>
      <c r="AT751" s="236" t="s">
        <v>148</v>
      </c>
      <c r="AU751" s="236" t="s">
        <v>83</v>
      </c>
      <c r="AV751" s="12" t="s">
        <v>85</v>
      </c>
      <c r="AW751" s="12" t="s">
        <v>32</v>
      </c>
      <c r="AX751" s="12" t="s">
        <v>75</v>
      </c>
      <c r="AY751" s="236" t="s">
        <v>141</v>
      </c>
    </row>
    <row r="752" s="12" customFormat="1">
      <c r="A752" s="12"/>
      <c r="B752" s="225"/>
      <c r="C752" s="226"/>
      <c r="D752" s="227" t="s">
        <v>148</v>
      </c>
      <c r="E752" s="228" t="s">
        <v>1</v>
      </c>
      <c r="F752" s="229" t="s">
        <v>524</v>
      </c>
      <c r="G752" s="226"/>
      <c r="H752" s="230">
        <v>2.8799999999999999</v>
      </c>
      <c r="I752" s="231"/>
      <c r="J752" s="226"/>
      <c r="K752" s="226"/>
      <c r="L752" s="232"/>
      <c r="M752" s="233"/>
      <c r="N752" s="234"/>
      <c r="O752" s="234"/>
      <c r="P752" s="234"/>
      <c r="Q752" s="234"/>
      <c r="R752" s="234"/>
      <c r="S752" s="234"/>
      <c r="T752" s="235"/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T752" s="236" t="s">
        <v>148</v>
      </c>
      <c r="AU752" s="236" t="s">
        <v>83</v>
      </c>
      <c r="AV752" s="12" t="s">
        <v>85</v>
      </c>
      <c r="AW752" s="12" t="s">
        <v>32</v>
      </c>
      <c r="AX752" s="12" t="s">
        <v>75</v>
      </c>
      <c r="AY752" s="236" t="s">
        <v>141</v>
      </c>
    </row>
    <row r="753" s="12" customFormat="1">
      <c r="A753" s="12"/>
      <c r="B753" s="225"/>
      <c r="C753" s="226"/>
      <c r="D753" s="227" t="s">
        <v>148</v>
      </c>
      <c r="E753" s="228" t="s">
        <v>1</v>
      </c>
      <c r="F753" s="229" t="s">
        <v>524</v>
      </c>
      <c r="G753" s="226"/>
      <c r="H753" s="230">
        <v>2.8799999999999999</v>
      </c>
      <c r="I753" s="231"/>
      <c r="J753" s="226"/>
      <c r="K753" s="226"/>
      <c r="L753" s="232"/>
      <c r="M753" s="233"/>
      <c r="N753" s="234"/>
      <c r="O753" s="234"/>
      <c r="P753" s="234"/>
      <c r="Q753" s="234"/>
      <c r="R753" s="234"/>
      <c r="S753" s="234"/>
      <c r="T753" s="235"/>
      <c r="U753" s="12"/>
      <c r="V753" s="12"/>
      <c r="W753" s="12"/>
      <c r="X753" s="12"/>
      <c r="Y753" s="12"/>
      <c r="Z753" s="12"/>
      <c r="AA753" s="12"/>
      <c r="AB753" s="12"/>
      <c r="AC753" s="12"/>
      <c r="AD753" s="12"/>
      <c r="AE753" s="12"/>
      <c r="AT753" s="236" t="s">
        <v>148</v>
      </c>
      <c r="AU753" s="236" t="s">
        <v>83</v>
      </c>
      <c r="AV753" s="12" t="s">
        <v>85</v>
      </c>
      <c r="AW753" s="12" t="s">
        <v>32</v>
      </c>
      <c r="AX753" s="12" t="s">
        <v>75</v>
      </c>
      <c r="AY753" s="236" t="s">
        <v>141</v>
      </c>
    </row>
    <row r="754" s="12" customFormat="1">
      <c r="A754" s="12"/>
      <c r="B754" s="225"/>
      <c r="C754" s="226"/>
      <c r="D754" s="227" t="s">
        <v>148</v>
      </c>
      <c r="E754" s="228" t="s">
        <v>1</v>
      </c>
      <c r="F754" s="229" t="s">
        <v>852</v>
      </c>
      <c r="G754" s="226"/>
      <c r="H754" s="230">
        <v>2.3999999999999999</v>
      </c>
      <c r="I754" s="231"/>
      <c r="J754" s="226"/>
      <c r="K754" s="226"/>
      <c r="L754" s="232"/>
      <c r="M754" s="233"/>
      <c r="N754" s="234"/>
      <c r="O754" s="234"/>
      <c r="P754" s="234"/>
      <c r="Q754" s="234"/>
      <c r="R754" s="234"/>
      <c r="S754" s="234"/>
      <c r="T754" s="235"/>
      <c r="U754" s="12"/>
      <c r="V754" s="12"/>
      <c r="W754" s="12"/>
      <c r="X754" s="12"/>
      <c r="Y754" s="12"/>
      <c r="Z754" s="12"/>
      <c r="AA754" s="12"/>
      <c r="AB754" s="12"/>
      <c r="AC754" s="12"/>
      <c r="AD754" s="12"/>
      <c r="AE754" s="12"/>
      <c r="AT754" s="236" t="s">
        <v>148</v>
      </c>
      <c r="AU754" s="236" t="s">
        <v>83</v>
      </c>
      <c r="AV754" s="12" t="s">
        <v>85</v>
      </c>
      <c r="AW754" s="12" t="s">
        <v>32</v>
      </c>
      <c r="AX754" s="12" t="s">
        <v>75</v>
      </c>
      <c r="AY754" s="236" t="s">
        <v>141</v>
      </c>
    </row>
    <row r="755" s="12" customFormat="1">
      <c r="A755" s="12"/>
      <c r="B755" s="225"/>
      <c r="C755" s="226"/>
      <c r="D755" s="227" t="s">
        <v>148</v>
      </c>
      <c r="E755" s="228" t="s">
        <v>1</v>
      </c>
      <c r="F755" s="229" t="s">
        <v>852</v>
      </c>
      <c r="G755" s="226"/>
      <c r="H755" s="230">
        <v>2.3999999999999999</v>
      </c>
      <c r="I755" s="231"/>
      <c r="J755" s="226"/>
      <c r="K755" s="226"/>
      <c r="L755" s="232"/>
      <c r="M755" s="233"/>
      <c r="N755" s="234"/>
      <c r="O755" s="234"/>
      <c r="P755" s="234"/>
      <c r="Q755" s="234"/>
      <c r="R755" s="234"/>
      <c r="S755" s="234"/>
      <c r="T755" s="235"/>
      <c r="U755" s="12"/>
      <c r="V755" s="12"/>
      <c r="W755" s="12"/>
      <c r="X755" s="12"/>
      <c r="Y755" s="12"/>
      <c r="Z755" s="12"/>
      <c r="AA755" s="12"/>
      <c r="AB755" s="12"/>
      <c r="AC755" s="12"/>
      <c r="AD755" s="12"/>
      <c r="AE755" s="12"/>
      <c r="AT755" s="236" t="s">
        <v>148</v>
      </c>
      <c r="AU755" s="236" t="s">
        <v>83</v>
      </c>
      <c r="AV755" s="12" t="s">
        <v>85</v>
      </c>
      <c r="AW755" s="12" t="s">
        <v>32</v>
      </c>
      <c r="AX755" s="12" t="s">
        <v>75</v>
      </c>
      <c r="AY755" s="236" t="s">
        <v>141</v>
      </c>
    </row>
    <row r="756" s="12" customFormat="1">
      <c r="A756" s="12"/>
      <c r="B756" s="225"/>
      <c r="C756" s="226"/>
      <c r="D756" s="227" t="s">
        <v>148</v>
      </c>
      <c r="E756" s="228" t="s">
        <v>1</v>
      </c>
      <c r="F756" s="229" t="s">
        <v>524</v>
      </c>
      <c r="G756" s="226"/>
      <c r="H756" s="230">
        <v>2.8799999999999999</v>
      </c>
      <c r="I756" s="231"/>
      <c r="J756" s="226"/>
      <c r="K756" s="226"/>
      <c r="L756" s="232"/>
      <c r="M756" s="233"/>
      <c r="N756" s="234"/>
      <c r="O756" s="234"/>
      <c r="P756" s="234"/>
      <c r="Q756" s="234"/>
      <c r="R756" s="234"/>
      <c r="S756" s="234"/>
      <c r="T756" s="235"/>
      <c r="U756" s="12"/>
      <c r="V756" s="12"/>
      <c r="W756" s="12"/>
      <c r="X756" s="12"/>
      <c r="Y756" s="12"/>
      <c r="Z756" s="12"/>
      <c r="AA756" s="12"/>
      <c r="AB756" s="12"/>
      <c r="AC756" s="12"/>
      <c r="AD756" s="12"/>
      <c r="AE756" s="12"/>
      <c r="AT756" s="236" t="s">
        <v>148</v>
      </c>
      <c r="AU756" s="236" t="s">
        <v>83</v>
      </c>
      <c r="AV756" s="12" t="s">
        <v>85</v>
      </c>
      <c r="AW756" s="12" t="s">
        <v>32</v>
      </c>
      <c r="AX756" s="12" t="s">
        <v>75</v>
      </c>
      <c r="AY756" s="236" t="s">
        <v>141</v>
      </c>
    </row>
    <row r="757" s="12" customFormat="1">
      <c r="A757" s="12"/>
      <c r="B757" s="225"/>
      <c r="C757" s="226"/>
      <c r="D757" s="227" t="s">
        <v>148</v>
      </c>
      <c r="E757" s="228" t="s">
        <v>1</v>
      </c>
      <c r="F757" s="229" t="s">
        <v>853</v>
      </c>
      <c r="G757" s="226"/>
      <c r="H757" s="230">
        <v>1.9199999999999999</v>
      </c>
      <c r="I757" s="231"/>
      <c r="J757" s="226"/>
      <c r="K757" s="226"/>
      <c r="L757" s="232"/>
      <c r="M757" s="233"/>
      <c r="N757" s="234"/>
      <c r="O757" s="234"/>
      <c r="P757" s="234"/>
      <c r="Q757" s="234"/>
      <c r="R757" s="234"/>
      <c r="S757" s="234"/>
      <c r="T757" s="235"/>
      <c r="U757" s="12"/>
      <c r="V757" s="12"/>
      <c r="W757" s="12"/>
      <c r="X757" s="12"/>
      <c r="Y757" s="12"/>
      <c r="Z757" s="12"/>
      <c r="AA757" s="12"/>
      <c r="AB757" s="12"/>
      <c r="AC757" s="12"/>
      <c r="AD757" s="12"/>
      <c r="AE757" s="12"/>
      <c r="AT757" s="236" t="s">
        <v>148</v>
      </c>
      <c r="AU757" s="236" t="s">
        <v>83</v>
      </c>
      <c r="AV757" s="12" t="s">
        <v>85</v>
      </c>
      <c r="AW757" s="12" t="s">
        <v>32</v>
      </c>
      <c r="AX757" s="12" t="s">
        <v>75</v>
      </c>
      <c r="AY757" s="236" t="s">
        <v>141</v>
      </c>
    </row>
    <row r="758" s="12" customFormat="1">
      <c r="A758" s="12"/>
      <c r="B758" s="225"/>
      <c r="C758" s="226"/>
      <c r="D758" s="227" t="s">
        <v>148</v>
      </c>
      <c r="E758" s="228" t="s">
        <v>1</v>
      </c>
      <c r="F758" s="229" t="s">
        <v>524</v>
      </c>
      <c r="G758" s="226"/>
      <c r="H758" s="230">
        <v>2.8799999999999999</v>
      </c>
      <c r="I758" s="231"/>
      <c r="J758" s="226"/>
      <c r="K758" s="226"/>
      <c r="L758" s="232"/>
      <c r="M758" s="233"/>
      <c r="N758" s="234"/>
      <c r="O758" s="234"/>
      <c r="P758" s="234"/>
      <c r="Q758" s="234"/>
      <c r="R758" s="234"/>
      <c r="S758" s="234"/>
      <c r="T758" s="235"/>
      <c r="U758" s="12"/>
      <c r="V758" s="12"/>
      <c r="W758" s="12"/>
      <c r="X758" s="12"/>
      <c r="Y758" s="12"/>
      <c r="Z758" s="12"/>
      <c r="AA758" s="12"/>
      <c r="AB758" s="12"/>
      <c r="AC758" s="12"/>
      <c r="AD758" s="12"/>
      <c r="AE758" s="12"/>
      <c r="AT758" s="236" t="s">
        <v>148</v>
      </c>
      <c r="AU758" s="236" t="s">
        <v>83</v>
      </c>
      <c r="AV758" s="12" t="s">
        <v>85</v>
      </c>
      <c r="AW758" s="12" t="s">
        <v>32</v>
      </c>
      <c r="AX758" s="12" t="s">
        <v>75</v>
      </c>
      <c r="AY758" s="236" t="s">
        <v>141</v>
      </c>
    </row>
    <row r="759" s="12" customFormat="1">
      <c r="A759" s="12"/>
      <c r="B759" s="225"/>
      <c r="C759" s="226"/>
      <c r="D759" s="227" t="s">
        <v>148</v>
      </c>
      <c r="E759" s="228" t="s">
        <v>1</v>
      </c>
      <c r="F759" s="229" t="s">
        <v>852</v>
      </c>
      <c r="G759" s="226"/>
      <c r="H759" s="230">
        <v>2.3999999999999999</v>
      </c>
      <c r="I759" s="231"/>
      <c r="J759" s="226"/>
      <c r="K759" s="226"/>
      <c r="L759" s="232"/>
      <c r="M759" s="233"/>
      <c r="N759" s="234"/>
      <c r="O759" s="234"/>
      <c r="P759" s="234"/>
      <c r="Q759" s="234"/>
      <c r="R759" s="234"/>
      <c r="S759" s="234"/>
      <c r="T759" s="235"/>
      <c r="U759" s="12"/>
      <c r="V759" s="12"/>
      <c r="W759" s="12"/>
      <c r="X759" s="12"/>
      <c r="Y759" s="12"/>
      <c r="Z759" s="12"/>
      <c r="AA759" s="12"/>
      <c r="AB759" s="12"/>
      <c r="AC759" s="12"/>
      <c r="AD759" s="12"/>
      <c r="AE759" s="12"/>
      <c r="AT759" s="236" t="s">
        <v>148</v>
      </c>
      <c r="AU759" s="236" t="s">
        <v>83</v>
      </c>
      <c r="AV759" s="12" t="s">
        <v>85</v>
      </c>
      <c r="AW759" s="12" t="s">
        <v>32</v>
      </c>
      <c r="AX759" s="12" t="s">
        <v>75</v>
      </c>
      <c r="AY759" s="236" t="s">
        <v>141</v>
      </c>
    </row>
    <row r="760" s="12" customFormat="1">
      <c r="A760" s="12"/>
      <c r="B760" s="225"/>
      <c r="C760" s="226"/>
      <c r="D760" s="227" t="s">
        <v>148</v>
      </c>
      <c r="E760" s="228" t="s">
        <v>1</v>
      </c>
      <c r="F760" s="229" t="s">
        <v>524</v>
      </c>
      <c r="G760" s="226"/>
      <c r="H760" s="230">
        <v>2.8799999999999999</v>
      </c>
      <c r="I760" s="231"/>
      <c r="J760" s="226"/>
      <c r="K760" s="226"/>
      <c r="L760" s="232"/>
      <c r="M760" s="233"/>
      <c r="N760" s="234"/>
      <c r="O760" s="234"/>
      <c r="P760" s="234"/>
      <c r="Q760" s="234"/>
      <c r="R760" s="234"/>
      <c r="S760" s="234"/>
      <c r="T760" s="235"/>
      <c r="U760" s="12"/>
      <c r="V760" s="12"/>
      <c r="W760" s="12"/>
      <c r="X760" s="12"/>
      <c r="Y760" s="12"/>
      <c r="Z760" s="12"/>
      <c r="AA760" s="12"/>
      <c r="AB760" s="12"/>
      <c r="AC760" s="12"/>
      <c r="AD760" s="12"/>
      <c r="AE760" s="12"/>
      <c r="AT760" s="236" t="s">
        <v>148</v>
      </c>
      <c r="AU760" s="236" t="s">
        <v>83</v>
      </c>
      <c r="AV760" s="12" t="s">
        <v>85</v>
      </c>
      <c r="AW760" s="12" t="s">
        <v>32</v>
      </c>
      <c r="AX760" s="12" t="s">
        <v>75</v>
      </c>
      <c r="AY760" s="236" t="s">
        <v>141</v>
      </c>
    </row>
    <row r="761" s="12" customFormat="1">
      <c r="A761" s="12"/>
      <c r="B761" s="225"/>
      <c r="C761" s="226"/>
      <c r="D761" s="227" t="s">
        <v>148</v>
      </c>
      <c r="E761" s="228" t="s">
        <v>1</v>
      </c>
      <c r="F761" s="229" t="s">
        <v>852</v>
      </c>
      <c r="G761" s="226"/>
      <c r="H761" s="230">
        <v>2.3999999999999999</v>
      </c>
      <c r="I761" s="231"/>
      <c r="J761" s="226"/>
      <c r="K761" s="226"/>
      <c r="L761" s="232"/>
      <c r="M761" s="233"/>
      <c r="N761" s="234"/>
      <c r="O761" s="234"/>
      <c r="P761" s="234"/>
      <c r="Q761" s="234"/>
      <c r="R761" s="234"/>
      <c r="S761" s="234"/>
      <c r="T761" s="235"/>
      <c r="U761" s="12"/>
      <c r="V761" s="12"/>
      <c r="W761" s="12"/>
      <c r="X761" s="12"/>
      <c r="Y761" s="12"/>
      <c r="Z761" s="12"/>
      <c r="AA761" s="12"/>
      <c r="AB761" s="12"/>
      <c r="AC761" s="12"/>
      <c r="AD761" s="12"/>
      <c r="AE761" s="12"/>
      <c r="AT761" s="236" t="s">
        <v>148</v>
      </c>
      <c r="AU761" s="236" t="s">
        <v>83</v>
      </c>
      <c r="AV761" s="12" t="s">
        <v>85</v>
      </c>
      <c r="AW761" s="12" t="s">
        <v>32</v>
      </c>
      <c r="AX761" s="12" t="s">
        <v>75</v>
      </c>
      <c r="AY761" s="236" t="s">
        <v>141</v>
      </c>
    </row>
    <row r="762" s="12" customFormat="1">
      <c r="A762" s="12"/>
      <c r="B762" s="225"/>
      <c r="C762" s="226"/>
      <c r="D762" s="227" t="s">
        <v>148</v>
      </c>
      <c r="E762" s="228" t="s">
        <v>1</v>
      </c>
      <c r="F762" s="229" t="s">
        <v>852</v>
      </c>
      <c r="G762" s="226"/>
      <c r="H762" s="230">
        <v>2.3999999999999999</v>
      </c>
      <c r="I762" s="231"/>
      <c r="J762" s="226"/>
      <c r="K762" s="226"/>
      <c r="L762" s="232"/>
      <c r="M762" s="233"/>
      <c r="N762" s="234"/>
      <c r="O762" s="234"/>
      <c r="P762" s="234"/>
      <c r="Q762" s="234"/>
      <c r="R762" s="234"/>
      <c r="S762" s="234"/>
      <c r="T762" s="235"/>
      <c r="U762" s="12"/>
      <c r="V762" s="12"/>
      <c r="W762" s="12"/>
      <c r="X762" s="12"/>
      <c r="Y762" s="12"/>
      <c r="Z762" s="12"/>
      <c r="AA762" s="12"/>
      <c r="AB762" s="12"/>
      <c r="AC762" s="12"/>
      <c r="AD762" s="12"/>
      <c r="AE762" s="12"/>
      <c r="AT762" s="236" t="s">
        <v>148</v>
      </c>
      <c r="AU762" s="236" t="s">
        <v>83</v>
      </c>
      <c r="AV762" s="12" t="s">
        <v>85</v>
      </c>
      <c r="AW762" s="12" t="s">
        <v>32</v>
      </c>
      <c r="AX762" s="12" t="s">
        <v>75</v>
      </c>
      <c r="AY762" s="236" t="s">
        <v>141</v>
      </c>
    </row>
    <row r="763" s="12" customFormat="1">
      <c r="A763" s="12"/>
      <c r="B763" s="225"/>
      <c r="C763" s="226"/>
      <c r="D763" s="227" t="s">
        <v>148</v>
      </c>
      <c r="E763" s="228" t="s">
        <v>1</v>
      </c>
      <c r="F763" s="229" t="s">
        <v>852</v>
      </c>
      <c r="G763" s="226"/>
      <c r="H763" s="230">
        <v>2.3999999999999999</v>
      </c>
      <c r="I763" s="231"/>
      <c r="J763" s="226"/>
      <c r="K763" s="226"/>
      <c r="L763" s="232"/>
      <c r="M763" s="233"/>
      <c r="N763" s="234"/>
      <c r="O763" s="234"/>
      <c r="P763" s="234"/>
      <c r="Q763" s="234"/>
      <c r="R763" s="234"/>
      <c r="S763" s="234"/>
      <c r="T763" s="235"/>
      <c r="U763" s="12"/>
      <c r="V763" s="12"/>
      <c r="W763" s="12"/>
      <c r="X763" s="12"/>
      <c r="Y763" s="12"/>
      <c r="Z763" s="12"/>
      <c r="AA763" s="12"/>
      <c r="AB763" s="12"/>
      <c r="AC763" s="12"/>
      <c r="AD763" s="12"/>
      <c r="AE763" s="12"/>
      <c r="AT763" s="236" t="s">
        <v>148</v>
      </c>
      <c r="AU763" s="236" t="s">
        <v>83</v>
      </c>
      <c r="AV763" s="12" t="s">
        <v>85</v>
      </c>
      <c r="AW763" s="12" t="s">
        <v>32</v>
      </c>
      <c r="AX763" s="12" t="s">
        <v>75</v>
      </c>
      <c r="AY763" s="236" t="s">
        <v>141</v>
      </c>
    </row>
    <row r="764" s="12" customFormat="1">
      <c r="A764" s="12"/>
      <c r="B764" s="225"/>
      <c r="C764" s="226"/>
      <c r="D764" s="227" t="s">
        <v>148</v>
      </c>
      <c r="E764" s="228" t="s">
        <v>1</v>
      </c>
      <c r="F764" s="229" t="s">
        <v>854</v>
      </c>
      <c r="G764" s="226"/>
      <c r="H764" s="230">
        <v>2.3199999999999998</v>
      </c>
      <c r="I764" s="231"/>
      <c r="J764" s="226"/>
      <c r="K764" s="226"/>
      <c r="L764" s="232"/>
      <c r="M764" s="233"/>
      <c r="N764" s="234"/>
      <c r="O764" s="234"/>
      <c r="P764" s="234"/>
      <c r="Q764" s="234"/>
      <c r="R764" s="234"/>
      <c r="S764" s="234"/>
      <c r="T764" s="235"/>
      <c r="U764" s="12"/>
      <c r="V764" s="12"/>
      <c r="W764" s="12"/>
      <c r="X764" s="12"/>
      <c r="Y764" s="12"/>
      <c r="Z764" s="12"/>
      <c r="AA764" s="12"/>
      <c r="AB764" s="12"/>
      <c r="AC764" s="12"/>
      <c r="AD764" s="12"/>
      <c r="AE764" s="12"/>
      <c r="AT764" s="236" t="s">
        <v>148</v>
      </c>
      <c r="AU764" s="236" t="s">
        <v>83</v>
      </c>
      <c r="AV764" s="12" t="s">
        <v>85</v>
      </c>
      <c r="AW764" s="12" t="s">
        <v>32</v>
      </c>
      <c r="AX764" s="12" t="s">
        <v>75</v>
      </c>
      <c r="AY764" s="236" t="s">
        <v>141</v>
      </c>
    </row>
    <row r="765" s="12" customFormat="1">
      <c r="A765" s="12"/>
      <c r="B765" s="225"/>
      <c r="C765" s="226"/>
      <c r="D765" s="227" t="s">
        <v>148</v>
      </c>
      <c r="E765" s="228" t="s">
        <v>1</v>
      </c>
      <c r="F765" s="229" t="s">
        <v>855</v>
      </c>
      <c r="G765" s="226"/>
      <c r="H765" s="230">
        <v>2.7200000000000002</v>
      </c>
      <c r="I765" s="231"/>
      <c r="J765" s="226"/>
      <c r="K765" s="226"/>
      <c r="L765" s="232"/>
      <c r="M765" s="233"/>
      <c r="N765" s="234"/>
      <c r="O765" s="234"/>
      <c r="P765" s="234"/>
      <c r="Q765" s="234"/>
      <c r="R765" s="234"/>
      <c r="S765" s="234"/>
      <c r="T765" s="235"/>
      <c r="U765" s="12"/>
      <c r="V765" s="12"/>
      <c r="W765" s="12"/>
      <c r="X765" s="12"/>
      <c r="Y765" s="12"/>
      <c r="Z765" s="12"/>
      <c r="AA765" s="12"/>
      <c r="AB765" s="12"/>
      <c r="AC765" s="12"/>
      <c r="AD765" s="12"/>
      <c r="AE765" s="12"/>
      <c r="AT765" s="236" t="s">
        <v>148</v>
      </c>
      <c r="AU765" s="236" t="s">
        <v>83</v>
      </c>
      <c r="AV765" s="12" t="s">
        <v>85</v>
      </c>
      <c r="AW765" s="12" t="s">
        <v>32</v>
      </c>
      <c r="AX765" s="12" t="s">
        <v>75</v>
      </c>
      <c r="AY765" s="236" t="s">
        <v>141</v>
      </c>
    </row>
    <row r="766" s="12" customFormat="1">
      <c r="A766" s="12"/>
      <c r="B766" s="225"/>
      <c r="C766" s="226"/>
      <c r="D766" s="227" t="s">
        <v>148</v>
      </c>
      <c r="E766" s="228" t="s">
        <v>1</v>
      </c>
      <c r="F766" s="229" t="s">
        <v>849</v>
      </c>
      <c r="G766" s="226"/>
      <c r="H766" s="230">
        <v>2.3199999999999998</v>
      </c>
      <c r="I766" s="231"/>
      <c r="J766" s="226"/>
      <c r="K766" s="226"/>
      <c r="L766" s="232"/>
      <c r="M766" s="233"/>
      <c r="N766" s="234"/>
      <c r="O766" s="234"/>
      <c r="P766" s="234"/>
      <c r="Q766" s="234"/>
      <c r="R766" s="234"/>
      <c r="S766" s="234"/>
      <c r="T766" s="235"/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T766" s="236" t="s">
        <v>148</v>
      </c>
      <c r="AU766" s="236" t="s">
        <v>83</v>
      </c>
      <c r="AV766" s="12" t="s">
        <v>85</v>
      </c>
      <c r="AW766" s="12" t="s">
        <v>32</v>
      </c>
      <c r="AX766" s="12" t="s">
        <v>75</v>
      </c>
      <c r="AY766" s="236" t="s">
        <v>141</v>
      </c>
    </row>
    <row r="767" s="12" customFormat="1">
      <c r="A767" s="12"/>
      <c r="B767" s="225"/>
      <c r="C767" s="226"/>
      <c r="D767" s="227" t="s">
        <v>148</v>
      </c>
      <c r="E767" s="228" t="s">
        <v>1</v>
      </c>
      <c r="F767" s="229" t="s">
        <v>852</v>
      </c>
      <c r="G767" s="226"/>
      <c r="H767" s="230">
        <v>2.3999999999999999</v>
      </c>
      <c r="I767" s="231"/>
      <c r="J767" s="226"/>
      <c r="K767" s="226"/>
      <c r="L767" s="232"/>
      <c r="M767" s="233"/>
      <c r="N767" s="234"/>
      <c r="O767" s="234"/>
      <c r="P767" s="234"/>
      <c r="Q767" s="234"/>
      <c r="R767" s="234"/>
      <c r="S767" s="234"/>
      <c r="T767" s="235"/>
      <c r="U767" s="12"/>
      <c r="V767" s="12"/>
      <c r="W767" s="12"/>
      <c r="X767" s="12"/>
      <c r="Y767" s="12"/>
      <c r="Z767" s="12"/>
      <c r="AA767" s="12"/>
      <c r="AB767" s="12"/>
      <c r="AC767" s="12"/>
      <c r="AD767" s="12"/>
      <c r="AE767" s="12"/>
      <c r="AT767" s="236" t="s">
        <v>148</v>
      </c>
      <c r="AU767" s="236" t="s">
        <v>83</v>
      </c>
      <c r="AV767" s="12" t="s">
        <v>85</v>
      </c>
      <c r="AW767" s="12" t="s">
        <v>32</v>
      </c>
      <c r="AX767" s="12" t="s">
        <v>75</v>
      </c>
      <c r="AY767" s="236" t="s">
        <v>141</v>
      </c>
    </row>
    <row r="768" s="12" customFormat="1">
      <c r="A768" s="12"/>
      <c r="B768" s="225"/>
      <c r="C768" s="226"/>
      <c r="D768" s="227" t="s">
        <v>148</v>
      </c>
      <c r="E768" s="228" t="s">
        <v>1</v>
      </c>
      <c r="F768" s="229" t="s">
        <v>852</v>
      </c>
      <c r="G768" s="226"/>
      <c r="H768" s="230">
        <v>2.3999999999999999</v>
      </c>
      <c r="I768" s="231"/>
      <c r="J768" s="226"/>
      <c r="K768" s="226"/>
      <c r="L768" s="232"/>
      <c r="M768" s="233"/>
      <c r="N768" s="234"/>
      <c r="O768" s="234"/>
      <c r="P768" s="234"/>
      <c r="Q768" s="234"/>
      <c r="R768" s="234"/>
      <c r="S768" s="234"/>
      <c r="T768" s="235"/>
      <c r="U768" s="12"/>
      <c r="V768" s="12"/>
      <c r="W768" s="12"/>
      <c r="X768" s="12"/>
      <c r="Y768" s="12"/>
      <c r="Z768" s="12"/>
      <c r="AA768" s="12"/>
      <c r="AB768" s="12"/>
      <c r="AC768" s="12"/>
      <c r="AD768" s="12"/>
      <c r="AE768" s="12"/>
      <c r="AT768" s="236" t="s">
        <v>148</v>
      </c>
      <c r="AU768" s="236" t="s">
        <v>83</v>
      </c>
      <c r="AV768" s="12" t="s">
        <v>85</v>
      </c>
      <c r="AW768" s="12" t="s">
        <v>32</v>
      </c>
      <c r="AX768" s="12" t="s">
        <v>75</v>
      </c>
      <c r="AY768" s="236" t="s">
        <v>141</v>
      </c>
    </row>
    <row r="769" s="12" customFormat="1">
      <c r="A769" s="12"/>
      <c r="B769" s="225"/>
      <c r="C769" s="226"/>
      <c r="D769" s="227" t="s">
        <v>148</v>
      </c>
      <c r="E769" s="228" t="s">
        <v>1</v>
      </c>
      <c r="F769" s="229" t="s">
        <v>524</v>
      </c>
      <c r="G769" s="226"/>
      <c r="H769" s="230">
        <v>2.8799999999999999</v>
      </c>
      <c r="I769" s="231"/>
      <c r="J769" s="226"/>
      <c r="K769" s="226"/>
      <c r="L769" s="232"/>
      <c r="M769" s="233"/>
      <c r="N769" s="234"/>
      <c r="O769" s="234"/>
      <c r="P769" s="234"/>
      <c r="Q769" s="234"/>
      <c r="R769" s="234"/>
      <c r="S769" s="234"/>
      <c r="T769" s="235"/>
      <c r="U769" s="12"/>
      <c r="V769" s="12"/>
      <c r="W769" s="12"/>
      <c r="X769" s="12"/>
      <c r="Y769" s="12"/>
      <c r="Z769" s="12"/>
      <c r="AA769" s="12"/>
      <c r="AB769" s="12"/>
      <c r="AC769" s="12"/>
      <c r="AD769" s="12"/>
      <c r="AE769" s="12"/>
      <c r="AT769" s="236" t="s">
        <v>148</v>
      </c>
      <c r="AU769" s="236" t="s">
        <v>83</v>
      </c>
      <c r="AV769" s="12" t="s">
        <v>85</v>
      </c>
      <c r="AW769" s="12" t="s">
        <v>32</v>
      </c>
      <c r="AX769" s="12" t="s">
        <v>75</v>
      </c>
      <c r="AY769" s="236" t="s">
        <v>141</v>
      </c>
    </row>
    <row r="770" s="12" customFormat="1">
      <c r="A770" s="12"/>
      <c r="B770" s="225"/>
      <c r="C770" s="226"/>
      <c r="D770" s="227" t="s">
        <v>148</v>
      </c>
      <c r="E770" s="228" t="s">
        <v>1</v>
      </c>
      <c r="F770" s="229" t="s">
        <v>856</v>
      </c>
      <c r="G770" s="226"/>
      <c r="H770" s="230">
        <v>2.2400000000000002</v>
      </c>
      <c r="I770" s="231"/>
      <c r="J770" s="226"/>
      <c r="K770" s="226"/>
      <c r="L770" s="232"/>
      <c r="M770" s="233"/>
      <c r="N770" s="234"/>
      <c r="O770" s="234"/>
      <c r="P770" s="234"/>
      <c r="Q770" s="234"/>
      <c r="R770" s="234"/>
      <c r="S770" s="234"/>
      <c r="T770" s="235"/>
      <c r="U770" s="12"/>
      <c r="V770" s="12"/>
      <c r="W770" s="12"/>
      <c r="X770" s="12"/>
      <c r="Y770" s="12"/>
      <c r="Z770" s="12"/>
      <c r="AA770" s="12"/>
      <c r="AB770" s="12"/>
      <c r="AC770" s="12"/>
      <c r="AD770" s="12"/>
      <c r="AE770" s="12"/>
      <c r="AT770" s="236" t="s">
        <v>148</v>
      </c>
      <c r="AU770" s="236" t="s">
        <v>83</v>
      </c>
      <c r="AV770" s="12" t="s">
        <v>85</v>
      </c>
      <c r="AW770" s="12" t="s">
        <v>32</v>
      </c>
      <c r="AX770" s="12" t="s">
        <v>75</v>
      </c>
      <c r="AY770" s="236" t="s">
        <v>141</v>
      </c>
    </row>
    <row r="771" s="12" customFormat="1">
      <c r="A771" s="12"/>
      <c r="B771" s="225"/>
      <c r="C771" s="226"/>
      <c r="D771" s="227" t="s">
        <v>148</v>
      </c>
      <c r="E771" s="228" t="s">
        <v>1</v>
      </c>
      <c r="F771" s="229" t="s">
        <v>857</v>
      </c>
      <c r="G771" s="226"/>
      <c r="H771" s="230">
        <v>2.5600000000000001</v>
      </c>
      <c r="I771" s="231"/>
      <c r="J771" s="226"/>
      <c r="K771" s="226"/>
      <c r="L771" s="232"/>
      <c r="M771" s="233"/>
      <c r="N771" s="234"/>
      <c r="O771" s="234"/>
      <c r="P771" s="234"/>
      <c r="Q771" s="234"/>
      <c r="R771" s="234"/>
      <c r="S771" s="234"/>
      <c r="T771" s="235"/>
      <c r="U771" s="12"/>
      <c r="V771" s="12"/>
      <c r="W771" s="12"/>
      <c r="X771" s="12"/>
      <c r="Y771" s="12"/>
      <c r="Z771" s="12"/>
      <c r="AA771" s="12"/>
      <c r="AB771" s="12"/>
      <c r="AC771" s="12"/>
      <c r="AD771" s="12"/>
      <c r="AE771" s="12"/>
      <c r="AT771" s="236" t="s">
        <v>148</v>
      </c>
      <c r="AU771" s="236" t="s">
        <v>83</v>
      </c>
      <c r="AV771" s="12" t="s">
        <v>85</v>
      </c>
      <c r="AW771" s="12" t="s">
        <v>32</v>
      </c>
      <c r="AX771" s="12" t="s">
        <v>75</v>
      </c>
      <c r="AY771" s="236" t="s">
        <v>141</v>
      </c>
    </row>
    <row r="772" s="12" customFormat="1">
      <c r="A772" s="12"/>
      <c r="B772" s="225"/>
      <c r="C772" s="226"/>
      <c r="D772" s="227" t="s">
        <v>148</v>
      </c>
      <c r="E772" s="228" t="s">
        <v>1</v>
      </c>
      <c r="F772" s="229" t="s">
        <v>858</v>
      </c>
      <c r="G772" s="226"/>
      <c r="H772" s="230">
        <v>2.5600000000000001</v>
      </c>
      <c r="I772" s="231"/>
      <c r="J772" s="226"/>
      <c r="K772" s="226"/>
      <c r="L772" s="232"/>
      <c r="M772" s="233"/>
      <c r="N772" s="234"/>
      <c r="O772" s="234"/>
      <c r="P772" s="234"/>
      <c r="Q772" s="234"/>
      <c r="R772" s="234"/>
      <c r="S772" s="234"/>
      <c r="T772" s="235"/>
      <c r="U772" s="12"/>
      <c r="V772" s="12"/>
      <c r="W772" s="12"/>
      <c r="X772" s="12"/>
      <c r="Y772" s="12"/>
      <c r="Z772" s="12"/>
      <c r="AA772" s="12"/>
      <c r="AB772" s="12"/>
      <c r="AC772" s="12"/>
      <c r="AD772" s="12"/>
      <c r="AE772" s="12"/>
      <c r="AT772" s="236" t="s">
        <v>148</v>
      </c>
      <c r="AU772" s="236" t="s">
        <v>83</v>
      </c>
      <c r="AV772" s="12" t="s">
        <v>85</v>
      </c>
      <c r="AW772" s="12" t="s">
        <v>32</v>
      </c>
      <c r="AX772" s="12" t="s">
        <v>75</v>
      </c>
      <c r="AY772" s="236" t="s">
        <v>141</v>
      </c>
    </row>
    <row r="773" s="12" customFormat="1">
      <c r="A773" s="12"/>
      <c r="B773" s="225"/>
      <c r="C773" s="226"/>
      <c r="D773" s="227" t="s">
        <v>148</v>
      </c>
      <c r="E773" s="228" t="s">
        <v>1</v>
      </c>
      <c r="F773" s="229" t="s">
        <v>858</v>
      </c>
      <c r="G773" s="226"/>
      <c r="H773" s="230">
        <v>2.5600000000000001</v>
      </c>
      <c r="I773" s="231"/>
      <c r="J773" s="226"/>
      <c r="K773" s="226"/>
      <c r="L773" s="232"/>
      <c r="M773" s="233"/>
      <c r="N773" s="234"/>
      <c r="O773" s="234"/>
      <c r="P773" s="234"/>
      <c r="Q773" s="234"/>
      <c r="R773" s="234"/>
      <c r="S773" s="234"/>
      <c r="T773" s="235"/>
      <c r="U773" s="12"/>
      <c r="V773" s="12"/>
      <c r="W773" s="12"/>
      <c r="X773" s="12"/>
      <c r="Y773" s="12"/>
      <c r="Z773" s="12"/>
      <c r="AA773" s="12"/>
      <c r="AB773" s="12"/>
      <c r="AC773" s="12"/>
      <c r="AD773" s="12"/>
      <c r="AE773" s="12"/>
      <c r="AT773" s="236" t="s">
        <v>148</v>
      </c>
      <c r="AU773" s="236" t="s">
        <v>83</v>
      </c>
      <c r="AV773" s="12" t="s">
        <v>85</v>
      </c>
      <c r="AW773" s="12" t="s">
        <v>32</v>
      </c>
      <c r="AX773" s="12" t="s">
        <v>75</v>
      </c>
      <c r="AY773" s="236" t="s">
        <v>141</v>
      </c>
    </row>
    <row r="774" s="12" customFormat="1">
      <c r="A774" s="12"/>
      <c r="B774" s="225"/>
      <c r="C774" s="226"/>
      <c r="D774" s="227" t="s">
        <v>148</v>
      </c>
      <c r="E774" s="228" t="s">
        <v>1</v>
      </c>
      <c r="F774" s="229" t="s">
        <v>532</v>
      </c>
      <c r="G774" s="226"/>
      <c r="H774" s="230">
        <v>2.48</v>
      </c>
      <c r="I774" s="231"/>
      <c r="J774" s="226"/>
      <c r="K774" s="226"/>
      <c r="L774" s="232"/>
      <c r="M774" s="233"/>
      <c r="N774" s="234"/>
      <c r="O774" s="234"/>
      <c r="P774" s="234"/>
      <c r="Q774" s="234"/>
      <c r="R774" s="234"/>
      <c r="S774" s="234"/>
      <c r="T774" s="235"/>
      <c r="U774" s="12"/>
      <c r="V774" s="12"/>
      <c r="W774" s="12"/>
      <c r="X774" s="12"/>
      <c r="Y774" s="12"/>
      <c r="Z774" s="12"/>
      <c r="AA774" s="12"/>
      <c r="AB774" s="12"/>
      <c r="AC774" s="12"/>
      <c r="AD774" s="12"/>
      <c r="AE774" s="12"/>
      <c r="AT774" s="236" t="s">
        <v>148</v>
      </c>
      <c r="AU774" s="236" t="s">
        <v>83</v>
      </c>
      <c r="AV774" s="12" t="s">
        <v>85</v>
      </c>
      <c r="AW774" s="12" t="s">
        <v>32</v>
      </c>
      <c r="AX774" s="12" t="s">
        <v>75</v>
      </c>
      <c r="AY774" s="236" t="s">
        <v>141</v>
      </c>
    </row>
    <row r="775" s="13" customFormat="1">
      <c r="A775" s="13"/>
      <c r="B775" s="237"/>
      <c r="C775" s="238"/>
      <c r="D775" s="227" t="s">
        <v>148</v>
      </c>
      <c r="E775" s="239" t="s">
        <v>1</v>
      </c>
      <c r="F775" s="240" t="s">
        <v>150</v>
      </c>
      <c r="G775" s="238"/>
      <c r="H775" s="241">
        <v>79.590000000000003</v>
      </c>
      <c r="I775" s="242"/>
      <c r="J775" s="238"/>
      <c r="K775" s="238"/>
      <c r="L775" s="243"/>
      <c r="M775" s="244"/>
      <c r="N775" s="245"/>
      <c r="O775" s="245"/>
      <c r="P775" s="245"/>
      <c r="Q775" s="245"/>
      <c r="R775" s="245"/>
      <c r="S775" s="245"/>
      <c r="T775" s="246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47" t="s">
        <v>148</v>
      </c>
      <c r="AU775" s="247" t="s">
        <v>83</v>
      </c>
      <c r="AV775" s="13" t="s">
        <v>146</v>
      </c>
      <c r="AW775" s="13" t="s">
        <v>32</v>
      </c>
      <c r="AX775" s="13" t="s">
        <v>83</v>
      </c>
      <c r="AY775" s="247" t="s">
        <v>141</v>
      </c>
    </row>
    <row r="776" s="2" customFormat="1" ht="21.75" customHeight="1">
      <c r="A776" s="38"/>
      <c r="B776" s="39"/>
      <c r="C776" s="211" t="s">
        <v>859</v>
      </c>
      <c r="D776" s="211" t="s">
        <v>142</v>
      </c>
      <c r="E776" s="212" t="s">
        <v>860</v>
      </c>
      <c r="F776" s="213" t="s">
        <v>861</v>
      </c>
      <c r="G776" s="214" t="s">
        <v>145</v>
      </c>
      <c r="H776" s="215">
        <v>417.69400000000002</v>
      </c>
      <c r="I776" s="216"/>
      <c r="J776" s="217">
        <f>ROUND(I776*H776,2)</f>
        <v>0</v>
      </c>
      <c r="K776" s="218"/>
      <c r="L776" s="44"/>
      <c r="M776" s="219" t="s">
        <v>1</v>
      </c>
      <c r="N776" s="220" t="s">
        <v>40</v>
      </c>
      <c r="O776" s="91"/>
      <c r="P776" s="221">
        <f>O776*H776</f>
        <v>0</v>
      </c>
      <c r="Q776" s="221">
        <v>0</v>
      </c>
      <c r="R776" s="221">
        <f>Q776*H776</f>
        <v>0</v>
      </c>
      <c r="S776" s="221">
        <v>0</v>
      </c>
      <c r="T776" s="222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3" t="s">
        <v>260</v>
      </c>
      <c r="AT776" s="223" t="s">
        <v>142</v>
      </c>
      <c r="AU776" s="223" t="s">
        <v>83</v>
      </c>
      <c r="AY776" s="17" t="s">
        <v>141</v>
      </c>
      <c r="BE776" s="224">
        <f>IF(N776="základní",J776,0)</f>
        <v>0</v>
      </c>
      <c r="BF776" s="224">
        <f>IF(N776="snížená",J776,0)</f>
        <v>0</v>
      </c>
      <c r="BG776" s="224">
        <f>IF(N776="zákl. přenesená",J776,0)</f>
        <v>0</v>
      </c>
      <c r="BH776" s="224">
        <f>IF(N776="sníž. přenesená",J776,0)</f>
        <v>0</v>
      </c>
      <c r="BI776" s="224">
        <f>IF(N776="nulová",J776,0)</f>
        <v>0</v>
      </c>
      <c r="BJ776" s="17" t="s">
        <v>83</v>
      </c>
      <c r="BK776" s="224">
        <f>ROUND(I776*H776,2)</f>
        <v>0</v>
      </c>
      <c r="BL776" s="17" t="s">
        <v>260</v>
      </c>
      <c r="BM776" s="223" t="s">
        <v>862</v>
      </c>
    </row>
    <row r="777" s="12" customFormat="1">
      <c r="A777" s="12"/>
      <c r="B777" s="225"/>
      <c r="C777" s="226"/>
      <c r="D777" s="227" t="s">
        <v>148</v>
      </c>
      <c r="E777" s="228" t="s">
        <v>1</v>
      </c>
      <c r="F777" s="229" t="s">
        <v>863</v>
      </c>
      <c r="G777" s="226"/>
      <c r="H777" s="230">
        <v>12.4</v>
      </c>
      <c r="I777" s="231"/>
      <c r="J777" s="226"/>
      <c r="K777" s="226"/>
      <c r="L777" s="232"/>
      <c r="M777" s="233"/>
      <c r="N777" s="234"/>
      <c r="O777" s="234"/>
      <c r="P777" s="234"/>
      <c r="Q777" s="234"/>
      <c r="R777" s="234"/>
      <c r="S777" s="234"/>
      <c r="T777" s="235"/>
      <c r="U777" s="12"/>
      <c r="V777" s="12"/>
      <c r="W777" s="12"/>
      <c r="X777" s="12"/>
      <c r="Y777" s="12"/>
      <c r="Z777" s="12"/>
      <c r="AA777" s="12"/>
      <c r="AB777" s="12"/>
      <c r="AC777" s="12"/>
      <c r="AD777" s="12"/>
      <c r="AE777" s="12"/>
      <c r="AT777" s="236" t="s">
        <v>148</v>
      </c>
      <c r="AU777" s="236" t="s">
        <v>83</v>
      </c>
      <c r="AV777" s="12" t="s">
        <v>85</v>
      </c>
      <c r="AW777" s="12" t="s">
        <v>32</v>
      </c>
      <c r="AX777" s="12" t="s">
        <v>75</v>
      </c>
      <c r="AY777" s="236" t="s">
        <v>141</v>
      </c>
    </row>
    <row r="778" s="12" customFormat="1">
      <c r="A778" s="12"/>
      <c r="B778" s="225"/>
      <c r="C778" s="226"/>
      <c r="D778" s="227" t="s">
        <v>148</v>
      </c>
      <c r="E778" s="228" t="s">
        <v>1</v>
      </c>
      <c r="F778" s="229" t="s">
        <v>864</v>
      </c>
      <c r="G778" s="226"/>
      <c r="H778" s="230">
        <v>19.800000000000001</v>
      </c>
      <c r="I778" s="231"/>
      <c r="J778" s="226"/>
      <c r="K778" s="226"/>
      <c r="L778" s="232"/>
      <c r="M778" s="233"/>
      <c r="N778" s="234"/>
      <c r="O778" s="234"/>
      <c r="P778" s="234"/>
      <c r="Q778" s="234"/>
      <c r="R778" s="234"/>
      <c r="S778" s="234"/>
      <c r="T778" s="235"/>
      <c r="U778" s="12"/>
      <c r="V778" s="12"/>
      <c r="W778" s="12"/>
      <c r="X778" s="12"/>
      <c r="Y778" s="12"/>
      <c r="Z778" s="12"/>
      <c r="AA778" s="12"/>
      <c r="AB778" s="12"/>
      <c r="AC778" s="12"/>
      <c r="AD778" s="12"/>
      <c r="AE778" s="12"/>
      <c r="AT778" s="236" t="s">
        <v>148</v>
      </c>
      <c r="AU778" s="236" t="s">
        <v>83</v>
      </c>
      <c r="AV778" s="12" t="s">
        <v>85</v>
      </c>
      <c r="AW778" s="12" t="s">
        <v>32</v>
      </c>
      <c r="AX778" s="12" t="s">
        <v>75</v>
      </c>
      <c r="AY778" s="236" t="s">
        <v>141</v>
      </c>
    </row>
    <row r="779" s="12" customFormat="1">
      <c r="A779" s="12"/>
      <c r="B779" s="225"/>
      <c r="C779" s="226"/>
      <c r="D779" s="227" t="s">
        <v>148</v>
      </c>
      <c r="E779" s="228" t="s">
        <v>1</v>
      </c>
      <c r="F779" s="229" t="s">
        <v>865</v>
      </c>
      <c r="G779" s="226"/>
      <c r="H779" s="230">
        <v>8.4000000000000004</v>
      </c>
      <c r="I779" s="231"/>
      <c r="J779" s="226"/>
      <c r="K779" s="226"/>
      <c r="L779" s="232"/>
      <c r="M779" s="233"/>
      <c r="N779" s="234"/>
      <c r="O779" s="234"/>
      <c r="P779" s="234"/>
      <c r="Q779" s="234"/>
      <c r="R779" s="234"/>
      <c r="S779" s="234"/>
      <c r="T779" s="235"/>
      <c r="U779" s="12"/>
      <c r="V779" s="12"/>
      <c r="W779" s="12"/>
      <c r="X779" s="12"/>
      <c r="Y779" s="12"/>
      <c r="Z779" s="12"/>
      <c r="AA779" s="12"/>
      <c r="AB779" s="12"/>
      <c r="AC779" s="12"/>
      <c r="AD779" s="12"/>
      <c r="AE779" s="12"/>
      <c r="AT779" s="236" t="s">
        <v>148</v>
      </c>
      <c r="AU779" s="236" t="s">
        <v>83</v>
      </c>
      <c r="AV779" s="12" t="s">
        <v>85</v>
      </c>
      <c r="AW779" s="12" t="s">
        <v>32</v>
      </c>
      <c r="AX779" s="12" t="s">
        <v>75</v>
      </c>
      <c r="AY779" s="236" t="s">
        <v>141</v>
      </c>
    </row>
    <row r="780" s="12" customFormat="1">
      <c r="A780" s="12"/>
      <c r="B780" s="225"/>
      <c r="C780" s="226"/>
      <c r="D780" s="227" t="s">
        <v>148</v>
      </c>
      <c r="E780" s="228" t="s">
        <v>1</v>
      </c>
      <c r="F780" s="229" t="s">
        <v>866</v>
      </c>
      <c r="G780" s="226"/>
      <c r="H780" s="230">
        <v>15.65</v>
      </c>
      <c r="I780" s="231"/>
      <c r="J780" s="226"/>
      <c r="K780" s="226"/>
      <c r="L780" s="232"/>
      <c r="M780" s="233"/>
      <c r="N780" s="234"/>
      <c r="O780" s="234"/>
      <c r="P780" s="234"/>
      <c r="Q780" s="234"/>
      <c r="R780" s="234"/>
      <c r="S780" s="234"/>
      <c r="T780" s="235"/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T780" s="236" t="s">
        <v>148</v>
      </c>
      <c r="AU780" s="236" t="s">
        <v>83</v>
      </c>
      <c r="AV780" s="12" t="s">
        <v>85</v>
      </c>
      <c r="AW780" s="12" t="s">
        <v>32</v>
      </c>
      <c r="AX780" s="12" t="s">
        <v>75</v>
      </c>
      <c r="AY780" s="236" t="s">
        <v>141</v>
      </c>
    </row>
    <row r="781" s="12" customFormat="1">
      <c r="A781" s="12"/>
      <c r="B781" s="225"/>
      <c r="C781" s="226"/>
      <c r="D781" s="227" t="s">
        <v>148</v>
      </c>
      <c r="E781" s="228" t="s">
        <v>1</v>
      </c>
      <c r="F781" s="229" t="s">
        <v>867</v>
      </c>
      <c r="G781" s="226"/>
      <c r="H781" s="230">
        <v>14.4</v>
      </c>
      <c r="I781" s="231"/>
      <c r="J781" s="226"/>
      <c r="K781" s="226"/>
      <c r="L781" s="232"/>
      <c r="M781" s="233"/>
      <c r="N781" s="234"/>
      <c r="O781" s="234"/>
      <c r="P781" s="234"/>
      <c r="Q781" s="234"/>
      <c r="R781" s="234"/>
      <c r="S781" s="234"/>
      <c r="T781" s="235"/>
      <c r="U781" s="12"/>
      <c r="V781" s="12"/>
      <c r="W781" s="12"/>
      <c r="X781" s="12"/>
      <c r="Y781" s="12"/>
      <c r="Z781" s="12"/>
      <c r="AA781" s="12"/>
      <c r="AB781" s="12"/>
      <c r="AC781" s="12"/>
      <c r="AD781" s="12"/>
      <c r="AE781" s="12"/>
      <c r="AT781" s="236" t="s">
        <v>148</v>
      </c>
      <c r="AU781" s="236" t="s">
        <v>83</v>
      </c>
      <c r="AV781" s="12" t="s">
        <v>85</v>
      </c>
      <c r="AW781" s="12" t="s">
        <v>32</v>
      </c>
      <c r="AX781" s="12" t="s">
        <v>75</v>
      </c>
      <c r="AY781" s="236" t="s">
        <v>141</v>
      </c>
    </row>
    <row r="782" s="12" customFormat="1">
      <c r="A782" s="12"/>
      <c r="B782" s="225"/>
      <c r="C782" s="226"/>
      <c r="D782" s="227" t="s">
        <v>148</v>
      </c>
      <c r="E782" s="228" t="s">
        <v>1</v>
      </c>
      <c r="F782" s="229" t="s">
        <v>864</v>
      </c>
      <c r="G782" s="226"/>
      <c r="H782" s="230">
        <v>19.800000000000001</v>
      </c>
      <c r="I782" s="231"/>
      <c r="J782" s="226"/>
      <c r="K782" s="226"/>
      <c r="L782" s="232"/>
      <c r="M782" s="233"/>
      <c r="N782" s="234"/>
      <c r="O782" s="234"/>
      <c r="P782" s="234"/>
      <c r="Q782" s="234"/>
      <c r="R782" s="234"/>
      <c r="S782" s="234"/>
      <c r="T782" s="235"/>
      <c r="U782" s="12"/>
      <c r="V782" s="12"/>
      <c r="W782" s="12"/>
      <c r="X782" s="12"/>
      <c r="Y782" s="12"/>
      <c r="Z782" s="12"/>
      <c r="AA782" s="12"/>
      <c r="AB782" s="12"/>
      <c r="AC782" s="12"/>
      <c r="AD782" s="12"/>
      <c r="AE782" s="12"/>
      <c r="AT782" s="236" t="s">
        <v>148</v>
      </c>
      <c r="AU782" s="236" t="s">
        <v>83</v>
      </c>
      <c r="AV782" s="12" t="s">
        <v>85</v>
      </c>
      <c r="AW782" s="12" t="s">
        <v>32</v>
      </c>
      <c r="AX782" s="12" t="s">
        <v>75</v>
      </c>
      <c r="AY782" s="236" t="s">
        <v>141</v>
      </c>
    </row>
    <row r="783" s="12" customFormat="1">
      <c r="A783" s="12"/>
      <c r="B783" s="225"/>
      <c r="C783" s="226"/>
      <c r="D783" s="227" t="s">
        <v>148</v>
      </c>
      <c r="E783" s="228" t="s">
        <v>1</v>
      </c>
      <c r="F783" s="229" t="s">
        <v>868</v>
      </c>
      <c r="G783" s="226"/>
      <c r="H783" s="230">
        <v>22.149999999999999</v>
      </c>
      <c r="I783" s="231"/>
      <c r="J783" s="226"/>
      <c r="K783" s="226"/>
      <c r="L783" s="232"/>
      <c r="M783" s="233"/>
      <c r="N783" s="234"/>
      <c r="O783" s="234"/>
      <c r="P783" s="234"/>
      <c r="Q783" s="234"/>
      <c r="R783" s="234"/>
      <c r="S783" s="234"/>
      <c r="T783" s="235"/>
      <c r="U783" s="12"/>
      <c r="V783" s="12"/>
      <c r="W783" s="12"/>
      <c r="X783" s="12"/>
      <c r="Y783" s="12"/>
      <c r="Z783" s="12"/>
      <c r="AA783" s="12"/>
      <c r="AB783" s="12"/>
      <c r="AC783" s="12"/>
      <c r="AD783" s="12"/>
      <c r="AE783" s="12"/>
      <c r="AT783" s="236" t="s">
        <v>148</v>
      </c>
      <c r="AU783" s="236" t="s">
        <v>83</v>
      </c>
      <c r="AV783" s="12" t="s">
        <v>85</v>
      </c>
      <c r="AW783" s="12" t="s">
        <v>32</v>
      </c>
      <c r="AX783" s="12" t="s">
        <v>75</v>
      </c>
      <c r="AY783" s="236" t="s">
        <v>141</v>
      </c>
    </row>
    <row r="784" s="12" customFormat="1">
      <c r="A784" s="12"/>
      <c r="B784" s="225"/>
      <c r="C784" s="226"/>
      <c r="D784" s="227" t="s">
        <v>148</v>
      </c>
      <c r="E784" s="228" t="s">
        <v>1</v>
      </c>
      <c r="F784" s="229" t="s">
        <v>869</v>
      </c>
      <c r="G784" s="226"/>
      <c r="H784" s="230">
        <v>14.720000000000001</v>
      </c>
      <c r="I784" s="231"/>
      <c r="J784" s="226"/>
      <c r="K784" s="226"/>
      <c r="L784" s="232"/>
      <c r="M784" s="233"/>
      <c r="N784" s="234"/>
      <c r="O784" s="234"/>
      <c r="P784" s="234"/>
      <c r="Q784" s="234"/>
      <c r="R784" s="234"/>
      <c r="S784" s="234"/>
      <c r="T784" s="235"/>
      <c r="U784" s="12"/>
      <c r="V784" s="12"/>
      <c r="W784" s="12"/>
      <c r="X784" s="12"/>
      <c r="Y784" s="12"/>
      <c r="Z784" s="12"/>
      <c r="AA784" s="12"/>
      <c r="AB784" s="12"/>
      <c r="AC784" s="12"/>
      <c r="AD784" s="12"/>
      <c r="AE784" s="12"/>
      <c r="AT784" s="236" t="s">
        <v>148</v>
      </c>
      <c r="AU784" s="236" t="s">
        <v>83</v>
      </c>
      <c r="AV784" s="12" t="s">
        <v>85</v>
      </c>
      <c r="AW784" s="12" t="s">
        <v>32</v>
      </c>
      <c r="AX784" s="12" t="s">
        <v>75</v>
      </c>
      <c r="AY784" s="236" t="s">
        <v>141</v>
      </c>
    </row>
    <row r="785" s="12" customFormat="1">
      <c r="A785" s="12"/>
      <c r="B785" s="225"/>
      <c r="C785" s="226"/>
      <c r="D785" s="227" t="s">
        <v>148</v>
      </c>
      <c r="E785" s="228" t="s">
        <v>1</v>
      </c>
      <c r="F785" s="229" t="s">
        <v>870</v>
      </c>
      <c r="G785" s="226"/>
      <c r="H785" s="230">
        <v>15.18</v>
      </c>
      <c r="I785" s="231"/>
      <c r="J785" s="226"/>
      <c r="K785" s="226"/>
      <c r="L785" s="232"/>
      <c r="M785" s="233"/>
      <c r="N785" s="234"/>
      <c r="O785" s="234"/>
      <c r="P785" s="234"/>
      <c r="Q785" s="234"/>
      <c r="R785" s="234"/>
      <c r="S785" s="234"/>
      <c r="T785" s="235"/>
      <c r="U785" s="12"/>
      <c r="V785" s="12"/>
      <c r="W785" s="12"/>
      <c r="X785" s="12"/>
      <c r="Y785" s="12"/>
      <c r="Z785" s="12"/>
      <c r="AA785" s="12"/>
      <c r="AB785" s="12"/>
      <c r="AC785" s="12"/>
      <c r="AD785" s="12"/>
      <c r="AE785" s="12"/>
      <c r="AT785" s="236" t="s">
        <v>148</v>
      </c>
      <c r="AU785" s="236" t="s">
        <v>83</v>
      </c>
      <c r="AV785" s="12" t="s">
        <v>85</v>
      </c>
      <c r="AW785" s="12" t="s">
        <v>32</v>
      </c>
      <c r="AX785" s="12" t="s">
        <v>75</v>
      </c>
      <c r="AY785" s="236" t="s">
        <v>141</v>
      </c>
    </row>
    <row r="786" s="12" customFormat="1">
      <c r="A786" s="12"/>
      <c r="B786" s="225"/>
      <c r="C786" s="226"/>
      <c r="D786" s="227" t="s">
        <v>148</v>
      </c>
      <c r="E786" s="228" t="s">
        <v>1</v>
      </c>
      <c r="F786" s="229" t="s">
        <v>871</v>
      </c>
      <c r="G786" s="226"/>
      <c r="H786" s="230">
        <v>14.52</v>
      </c>
      <c r="I786" s="231"/>
      <c r="J786" s="226"/>
      <c r="K786" s="226"/>
      <c r="L786" s="232"/>
      <c r="M786" s="233"/>
      <c r="N786" s="234"/>
      <c r="O786" s="234"/>
      <c r="P786" s="234"/>
      <c r="Q786" s="234"/>
      <c r="R786" s="234"/>
      <c r="S786" s="234"/>
      <c r="T786" s="235"/>
      <c r="U786" s="12"/>
      <c r="V786" s="12"/>
      <c r="W786" s="12"/>
      <c r="X786" s="12"/>
      <c r="Y786" s="12"/>
      <c r="Z786" s="12"/>
      <c r="AA786" s="12"/>
      <c r="AB786" s="12"/>
      <c r="AC786" s="12"/>
      <c r="AD786" s="12"/>
      <c r="AE786" s="12"/>
      <c r="AT786" s="236" t="s">
        <v>148</v>
      </c>
      <c r="AU786" s="236" t="s">
        <v>83</v>
      </c>
      <c r="AV786" s="12" t="s">
        <v>85</v>
      </c>
      <c r="AW786" s="12" t="s">
        <v>32</v>
      </c>
      <c r="AX786" s="12" t="s">
        <v>75</v>
      </c>
      <c r="AY786" s="236" t="s">
        <v>141</v>
      </c>
    </row>
    <row r="787" s="12" customFormat="1">
      <c r="A787" s="12"/>
      <c r="B787" s="225"/>
      <c r="C787" s="226"/>
      <c r="D787" s="227" t="s">
        <v>148</v>
      </c>
      <c r="E787" s="228" t="s">
        <v>1</v>
      </c>
      <c r="F787" s="229" t="s">
        <v>872</v>
      </c>
      <c r="G787" s="226"/>
      <c r="H787" s="230">
        <v>19.690000000000001</v>
      </c>
      <c r="I787" s="231"/>
      <c r="J787" s="226"/>
      <c r="K787" s="226"/>
      <c r="L787" s="232"/>
      <c r="M787" s="233"/>
      <c r="N787" s="234"/>
      <c r="O787" s="234"/>
      <c r="P787" s="234"/>
      <c r="Q787" s="234"/>
      <c r="R787" s="234"/>
      <c r="S787" s="234"/>
      <c r="T787" s="235"/>
      <c r="U787" s="12"/>
      <c r="V787" s="12"/>
      <c r="W787" s="12"/>
      <c r="X787" s="12"/>
      <c r="Y787" s="12"/>
      <c r="Z787" s="12"/>
      <c r="AA787" s="12"/>
      <c r="AB787" s="12"/>
      <c r="AC787" s="12"/>
      <c r="AD787" s="12"/>
      <c r="AE787" s="12"/>
      <c r="AT787" s="236" t="s">
        <v>148</v>
      </c>
      <c r="AU787" s="236" t="s">
        <v>83</v>
      </c>
      <c r="AV787" s="12" t="s">
        <v>85</v>
      </c>
      <c r="AW787" s="12" t="s">
        <v>32</v>
      </c>
      <c r="AX787" s="12" t="s">
        <v>75</v>
      </c>
      <c r="AY787" s="236" t="s">
        <v>141</v>
      </c>
    </row>
    <row r="788" s="12" customFormat="1">
      <c r="A788" s="12"/>
      <c r="B788" s="225"/>
      <c r="C788" s="226"/>
      <c r="D788" s="227" t="s">
        <v>148</v>
      </c>
      <c r="E788" s="228" t="s">
        <v>1</v>
      </c>
      <c r="F788" s="229" t="s">
        <v>873</v>
      </c>
      <c r="G788" s="226"/>
      <c r="H788" s="230">
        <v>9.3919999999999995</v>
      </c>
      <c r="I788" s="231"/>
      <c r="J788" s="226"/>
      <c r="K788" s="226"/>
      <c r="L788" s="232"/>
      <c r="M788" s="233"/>
      <c r="N788" s="234"/>
      <c r="O788" s="234"/>
      <c r="P788" s="234"/>
      <c r="Q788" s="234"/>
      <c r="R788" s="234"/>
      <c r="S788" s="234"/>
      <c r="T788" s="235"/>
      <c r="U788" s="12"/>
      <c r="V788" s="12"/>
      <c r="W788" s="12"/>
      <c r="X788" s="12"/>
      <c r="Y788" s="12"/>
      <c r="Z788" s="12"/>
      <c r="AA788" s="12"/>
      <c r="AB788" s="12"/>
      <c r="AC788" s="12"/>
      <c r="AD788" s="12"/>
      <c r="AE788" s="12"/>
      <c r="AT788" s="236" t="s">
        <v>148</v>
      </c>
      <c r="AU788" s="236" t="s">
        <v>83</v>
      </c>
      <c r="AV788" s="12" t="s">
        <v>85</v>
      </c>
      <c r="AW788" s="12" t="s">
        <v>32</v>
      </c>
      <c r="AX788" s="12" t="s">
        <v>75</v>
      </c>
      <c r="AY788" s="236" t="s">
        <v>141</v>
      </c>
    </row>
    <row r="789" s="12" customFormat="1">
      <c r="A789" s="12"/>
      <c r="B789" s="225"/>
      <c r="C789" s="226"/>
      <c r="D789" s="227" t="s">
        <v>148</v>
      </c>
      <c r="E789" s="228" t="s">
        <v>1</v>
      </c>
      <c r="F789" s="229" t="s">
        <v>864</v>
      </c>
      <c r="G789" s="226"/>
      <c r="H789" s="230">
        <v>19.800000000000001</v>
      </c>
      <c r="I789" s="231"/>
      <c r="J789" s="226"/>
      <c r="K789" s="226"/>
      <c r="L789" s="232"/>
      <c r="M789" s="233"/>
      <c r="N789" s="234"/>
      <c r="O789" s="234"/>
      <c r="P789" s="234"/>
      <c r="Q789" s="234"/>
      <c r="R789" s="234"/>
      <c r="S789" s="234"/>
      <c r="T789" s="235"/>
      <c r="U789" s="12"/>
      <c r="V789" s="12"/>
      <c r="W789" s="12"/>
      <c r="X789" s="12"/>
      <c r="Y789" s="12"/>
      <c r="Z789" s="12"/>
      <c r="AA789" s="12"/>
      <c r="AB789" s="12"/>
      <c r="AC789" s="12"/>
      <c r="AD789" s="12"/>
      <c r="AE789" s="12"/>
      <c r="AT789" s="236" t="s">
        <v>148</v>
      </c>
      <c r="AU789" s="236" t="s">
        <v>83</v>
      </c>
      <c r="AV789" s="12" t="s">
        <v>85</v>
      </c>
      <c r="AW789" s="12" t="s">
        <v>32</v>
      </c>
      <c r="AX789" s="12" t="s">
        <v>75</v>
      </c>
      <c r="AY789" s="236" t="s">
        <v>141</v>
      </c>
    </row>
    <row r="790" s="12" customFormat="1">
      <c r="A790" s="12"/>
      <c r="B790" s="225"/>
      <c r="C790" s="226"/>
      <c r="D790" s="227" t="s">
        <v>148</v>
      </c>
      <c r="E790" s="228" t="s">
        <v>1</v>
      </c>
      <c r="F790" s="229" t="s">
        <v>874</v>
      </c>
      <c r="G790" s="226"/>
      <c r="H790" s="230">
        <v>20.59</v>
      </c>
      <c r="I790" s="231"/>
      <c r="J790" s="226"/>
      <c r="K790" s="226"/>
      <c r="L790" s="232"/>
      <c r="M790" s="233"/>
      <c r="N790" s="234"/>
      <c r="O790" s="234"/>
      <c r="P790" s="234"/>
      <c r="Q790" s="234"/>
      <c r="R790" s="234"/>
      <c r="S790" s="234"/>
      <c r="T790" s="235"/>
      <c r="U790" s="12"/>
      <c r="V790" s="12"/>
      <c r="W790" s="12"/>
      <c r="X790" s="12"/>
      <c r="Y790" s="12"/>
      <c r="Z790" s="12"/>
      <c r="AA790" s="12"/>
      <c r="AB790" s="12"/>
      <c r="AC790" s="12"/>
      <c r="AD790" s="12"/>
      <c r="AE790" s="12"/>
      <c r="AT790" s="236" t="s">
        <v>148</v>
      </c>
      <c r="AU790" s="236" t="s">
        <v>83</v>
      </c>
      <c r="AV790" s="12" t="s">
        <v>85</v>
      </c>
      <c r="AW790" s="12" t="s">
        <v>32</v>
      </c>
      <c r="AX790" s="12" t="s">
        <v>75</v>
      </c>
      <c r="AY790" s="236" t="s">
        <v>141</v>
      </c>
    </row>
    <row r="791" s="12" customFormat="1">
      <c r="A791" s="12"/>
      <c r="B791" s="225"/>
      <c r="C791" s="226"/>
      <c r="D791" s="227" t="s">
        <v>148</v>
      </c>
      <c r="E791" s="228" t="s">
        <v>1</v>
      </c>
      <c r="F791" s="229" t="s">
        <v>869</v>
      </c>
      <c r="G791" s="226"/>
      <c r="H791" s="230">
        <v>14.720000000000001</v>
      </c>
      <c r="I791" s="231"/>
      <c r="J791" s="226"/>
      <c r="K791" s="226"/>
      <c r="L791" s="232"/>
      <c r="M791" s="233"/>
      <c r="N791" s="234"/>
      <c r="O791" s="234"/>
      <c r="P791" s="234"/>
      <c r="Q791" s="234"/>
      <c r="R791" s="234"/>
      <c r="S791" s="234"/>
      <c r="T791" s="235"/>
      <c r="U791" s="12"/>
      <c r="V791" s="12"/>
      <c r="W791" s="12"/>
      <c r="X791" s="12"/>
      <c r="Y791" s="12"/>
      <c r="Z791" s="12"/>
      <c r="AA791" s="12"/>
      <c r="AB791" s="12"/>
      <c r="AC791" s="12"/>
      <c r="AD791" s="12"/>
      <c r="AE791" s="12"/>
      <c r="AT791" s="236" t="s">
        <v>148</v>
      </c>
      <c r="AU791" s="236" t="s">
        <v>83</v>
      </c>
      <c r="AV791" s="12" t="s">
        <v>85</v>
      </c>
      <c r="AW791" s="12" t="s">
        <v>32</v>
      </c>
      <c r="AX791" s="12" t="s">
        <v>75</v>
      </c>
      <c r="AY791" s="236" t="s">
        <v>141</v>
      </c>
    </row>
    <row r="792" s="12" customFormat="1">
      <c r="A792" s="12"/>
      <c r="B792" s="225"/>
      <c r="C792" s="226"/>
      <c r="D792" s="227" t="s">
        <v>148</v>
      </c>
      <c r="E792" s="228" t="s">
        <v>1</v>
      </c>
      <c r="F792" s="229" t="s">
        <v>870</v>
      </c>
      <c r="G792" s="226"/>
      <c r="H792" s="230">
        <v>15.18</v>
      </c>
      <c r="I792" s="231"/>
      <c r="J792" s="226"/>
      <c r="K792" s="226"/>
      <c r="L792" s="232"/>
      <c r="M792" s="233"/>
      <c r="N792" s="234"/>
      <c r="O792" s="234"/>
      <c r="P792" s="234"/>
      <c r="Q792" s="234"/>
      <c r="R792" s="234"/>
      <c r="S792" s="234"/>
      <c r="T792" s="235"/>
      <c r="U792" s="12"/>
      <c r="V792" s="12"/>
      <c r="W792" s="12"/>
      <c r="X792" s="12"/>
      <c r="Y792" s="12"/>
      <c r="Z792" s="12"/>
      <c r="AA792" s="12"/>
      <c r="AB792" s="12"/>
      <c r="AC792" s="12"/>
      <c r="AD792" s="12"/>
      <c r="AE792" s="12"/>
      <c r="AT792" s="236" t="s">
        <v>148</v>
      </c>
      <c r="AU792" s="236" t="s">
        <v>83</v>
      </c>
      <c r="AV792" s="12" t="s">
        <v>85</v>
      </c>
      <c r="AW792" s="12" t="s">
        <v>32</v>
      </c>
      <c r="AX792" s="12" t="s">
        <v>75</v>
      </c>
      <c r="AY792" s="236" t="s">
        <v>141</v>
      </c>
    </row>
    <row r="793" s="12" customFormat="1">
      <c r="A793" s="12"/>
      <c r="B793" s="225"/>
      <c r="C793" s="226"/>
      <c r="D793" s="227" t="s">
        <v>148</v>
      </c>
      <c r="E793" s="228" t="s">
        <v>1</v>
      </c>
      <c r="F793" s="229" t="s">
        <v>871</v>
      </c>
      <c r="G793" s="226"/>
      <c r="H793" s="230">
        <v>14.52</v>
      </c>
      <c r="I793" s="231"/>
      <c r="J793" s="226"/>
      <c r="K793" s="226"/>
      <c r="L793" s="232"/>
      <c r="M793" s="233"/>
      <c r="N793" s="234"/>
      <c r="O793" s="234"/>
      <c r="P793" s="234"/>
      <c r="Q793" s="234"/>
      <c r="R793" s="234"/>
      <c r="S793" s="234"/>
      <c r="T793" s="235"/>
      <c r="U793" s="12"/>
      <c r="V793" s="12"/>
      <c r="W793" s="12"/>
      <c r="X793" s="12"/>
      <c r="Y793" s="12"/>
      <c r="Z793" s="12"/>
      <c r="AA793" s="12"/>
      <c r="AB793" s="12"/>
      <c r="AC793" s="12"/>
      <c r="AD793" s="12"/>
      <c r="AE793" s="12"/>
      <c r="AT793" s="236" t="s">
        <v>148</v>
      </c>
      <c r="AU793" s="236" t="s">
        <v>83</v>
      </c>
      <c r="AV793" s="12" t="s">
        <v>85</v>
      </c>
      <c r="AW793" s="12" t="s">
        <v>32</v>
      </c>
      <c r="AX793" s="12" t="s">
        <v>75</v>
      </c>
      <c r="AY793" s="236" t="s">
        <v>141</v>
      </c>
    </row>
    <row r="794" s="12" customFormat="1">
      <c r="A794" s="12"/>
      <c r="B794" s="225"/>
      <c r="C794" s="226"/>
      <c r="D794" s="227" t="s">
        <v>148</v>
      </c>
      <c r="E794" s="228" t="s">
        <v>1</v>
      </c>
      <c r="F794" s="229" t="s">
        <v>875</v>
      </c>
      <c r="G794" s="226"/>
      <c r="H794" s="230">
        <v>9.8000000000000007</v>
      </c>
      <c r="I794" s="231"/>
      <c r="J794" s="226"/>
      <c r="K794" s="226"/>
      <c r="L794" s="232"/>
      <c r="M794" s="233"/>
      <c r="N794" s="234"/>
      <c r="O794" s="234"/>
      <c r="P794" s="234"/>
      <c r="Q794" s="234"/>
      <c r="R794" s="234"/>
      <c r="S794" s="234"/>
      <c r="T794" s="235"/>
      <c r="U794" s="12"/>
      <c r="V794" s="12"/>
      <c r="W794" s="12"/>
      <c r="X794" s="12"/>
      <c r="Y794" s="12"/>
      <c r="Z794" s="12"/>
      <c r="AA794" s="12"/>
      <c r="AB794" s="12"/>
      <c r="AC794" s="12"/>
      <c r="AD794" s="12"/>
      <c r="AE794" s="12"/>
      <c r="AT794" s="236" t="s">
        <v>148</v>
      </c>
      <c r="AU794" s="236" t="s">
        <v>83</v>
      </c>
      <c r="AV794" s="12" t="s">
        <v>85</v>
      </c>
      <c r="AW794" s="12" t="s">
        <v>32</v>
      </c>
      <c r="AX794" s="12" t="s">
        <v>75</v>
      </c>
      <c r="AY794" s="236" t="s">
        <v>141</v>
      </c>
    </row>
    <row r="795" s="12" customFormat="1">
      <c r="A795" s="12"/>
      <c r="B795" s="225"/>
      <c r="C795" s="226"/>
      <c r="D795" s="227" t="s">
        <v>148</v>
      </c>
      <c r="E795" s="228" t="s">
        <v>1</v>
      </c>
      <c r="F795" s="229" t="s">
        <v>876</v>
      </c>
      <c r="G795" s="226"/>
      <c r="H795" s="230">
        <v>9.8000000000000007</v>
      </c>
      <c r="I795" s="231"/>
      <c r="J795" s="226"/>
      <c r="K795" s="226"/>
      <c r="L795" s="232"/>
      <c r="M795" s="233"/>
      <c r="N795" s="234"/>
      <c r="O795" s="234"/>
      <c r="P795" s="234"/>
      <c r="Q795" s="234"/>
      <c r="R795" s="234"/>
      <c r="S795" s="234"/>
      <c r="T795" s="235"/>
      <c r="U795" s="12"/>
      <c r="V795" s="12"/>
      <c r="W795" s="12"/>
      <c r="X795" s="12"/>
      <c r="Y795" s="12"/>
      <c r="Z795" s="12"/>
      <c r="AA795" s="12"/>
      <c r="AB795" s="12"/>
      <c r="AC795" s="12"/>
      <c r="AD795" s="12"/>
      <c r="AE795" s="12"/>
      <c r="AT795" s="236" t="s">
        <v>148</v>
      </c>
      <c r="AU795" s="236" t="s">
        <v>83</v>
      </c>
      <c r="AV795" s="12" t="s">
        <v>85</v>
      </c>
      <c r="AW795" s="12" t="s">
        <v>32</v>
      </c>
      <c r="AX795" s="12" t="s">
        <v>75</v>
      </c>
      <c r="AY795" s="236" t="s">
        <v>141</v>
      </c>
    </row>
    <row r="796" s="12" customFormat="1">
      <c r="A796" s="12"/>
      <c r="B796" s="225"/>
      <c r="C796" s="226"/>
      <c r="D796" s="227" t="s">
        <v>148</v>
      </c>
      <c r="E796" s="228" t="s">
        <v>1</v>
      </c>
      <c r="F796" s="229" t="s">
        <v>877</v>
      </c>
      <c r="G796" s="226"/>
      <c r="H796" s="230">
        <v>13.289999999999999</v>
      </c>
      <c r="I796" s="231"/>
      <c r="J796" s="226"/>
      <c r="K796" s="226"/>
      <c r="L796" s="232"/>
      <c r="M796" s="233"/>
      <c r="N796" s="234"/>
      <c r="O796" s="234"/>
      <c r="P796" s="234"/>
      <c r="Q796" s="234"/>
      <c r="R796" s="234"/>
      <c r="S796" s="234"/>
      <c r="T796" s="235"/>
      <c r="U796" s="12"/>
      <c r="V796" s="12"/>
      <c r="W796" s="12"/>
      <c r="X796" s="12"/>
      <c r="Y796" s="12"/>
      <c r="Z796" s="12"/>
      <c r="AA796" s="12"/>
      <c r="AB796" s="12"/>
      <c r="AC796" s="12"/>
      <c r="AD796" s="12"/>
      <c r="AE796" s="12"/>
      <c r="AT796" s="236" t="s">
        <v>148</v>
      </c>
      <c r="AU796" s="236" t="s">
        <v>83</v>
      </c>
      <c r="AV796" s="12" t="s">
        <v>85</v>
      </c>
      <c r="AW796" s="12" t="s">
        <v>32</v>
      </c>
      <c r="AX796" s="12" t="s">
        <v>75</v>
      </c>
      <c r="AY796" s="236" t="s">
        <v>141</v>
      </c>
    </row>
    <row r="797" s="12" customFormat="1">
      <c r="A797" s="12"/>
      <c r="B797" s="225"/>
      <c r="C797" s="226"/>
      <c r="D797" s="227" t="s">
        <v>148</v>
      </c>
      <c r="E797" s="228" t="s">
        <v>1</v>
      </c>
      <c r="F797" s="229" t="s">
        <v>864</v>
      </c>
      <c r="G797" s="226"/>
      <c r="H797" s="230">
        <v>19.800000000000001</v>
      </c>
      <c r="I797" s="231"/>
      <c r="J797" s="226"/>
      <c r="K797" s="226"/>
      <c r="L797" s="232"/>
      <c r="M797" s="233"/>
      <c r="N797" s="234"/>
      <c r="O797" s="234"/>
      <c r="P797" s="234"/>
      <c r="Q797" s="234"/>
      <c r="R797" s="234"/>
      <c r="S797" s="234"/>
      <c r="T797" s="235"/>
      <c r="U797" s="12"/>
      <c r="V797" s="12"/>
      <c r="W797" s="12"/>
      <c r="X797" s="12"/>
      <c r="Y797" s="12"/>
      <c r="Z797" s="12"/>
      <c r="AA797" s="12"/>
      <c r="AB797" s="12"/>
      <c r="AC797" s="12"/>
      <c r="AD797" s="12"/>
      <c r="AE797" s="12"/>
      <c r="AT797" s="236" t="s">
        <v>148</v>
      </c>
      <c r="AU797" s="236" t="s">
        <v>83</v>
      </c>
      <c r="AV797" s="12" t="s">
        <v>85</v>
      </c>
      <c r="AW797" s="12" t="s">
        <v>32</v>
      </c>
      <c r="AX797" s="12" t="s">
        <v>75</v>
      </c>
      <c r="AY797" s="236" t="s">
        <v>141</v>
      </c>
    </row>
    <row r="798" s="12" customFormat="1">
      <c r="A798" s="12"/>
      <c r="B798" s="225"/>
      <c r="C798" s="226"/>
      <c r="D798" s="227" t="s">
        <v>148</v>
      </c>
      <c r="E798" s="228" t="s">
        <v>1</v>
      </c>
      <c r="F798" s="229" t="s">
        <v>874</v>
      </c>
      <c r="G798" s="226"/>
      <c r="H798" s="230">
        <v>20.59</v>
      </c>
      <c r="I798" s="231"/>
      <c r="J798" s="226"/>
      <c r="K798" s="226"/>
      <c r="L798" s="232"/>
      <c r="M798" s="233"/>
      <c r="N798" s="234"/>
      <c r="O798" s="234"/>
      <c r="P798" s="234"/>
      <c r="Q798" s="234"/>
      <c r="R798" s="234"/>
      <c r="S798" s="234"/>
      <c r="T798" s="235"/>
      <c r="U798" s="12"/>
      <c r="V798" s="12"/>
      <c r="W798" s="12"/>
      <c r="X798" s="12"/>
      <c r="Y798" s="12"/>
      <c r="Z798" s="12"/>
      <c r="AA798" s="12"/>
      <c r="AB798" s="12"/>
      <c r="AC798" s="12"/>
      <c r="AD798" s="12"/>
      <c r="AE798" s="12"/>
      <c r="AT798" s="236" t="s">
        <v>148</v>
      </c>
      <c r="AU798" s="236" t="s">
        <v>83</v>
      </c>
      <c r="AV798" s="12" t="s">
        <v>85</v>
      </c>
      <c r="AW798" s="12" t="s">
        <v>32</v>
      </c>
      <c r="AX798" s="12" t="s">
        <v>75</v>
      </c>
      <c r="AY798" s="236" t="s">
        <v>141</v>
      </c>
    </row>
    <row r="799" s="12" customFormat="1">
      <c r="A799" s="12"/>
      <c r="B799" s="225"/>
      <c r="C799" s="226"/>
      <c r="D799" s="227" t="s">
        <v>148</v>
      </c>
      <c r="E799" s="228" t="s">
        <v>1</v>
      </c>
      <c r="F799" s="229" t="s">
        <v>869</v>
      </c>
      <c r="G799" s="226"/>
      <c r="H799" s="230">
        <v>14.720000000000001</v>
      </c>
      <c r="I799" s="231"/>
      <c r="J799" s="226"/>
      <c r="K799" s="226"/>
      <c r="L799" s="232"/>
      <c r="M799" s="233"/>
      <c r="N799" s="234"/>
      <c r="O799" s="234"/>
      <c r="P799" s="234"/>
      <c r="Q799" s="234"/>
      <c r="R799" s="234"/>
      <c r="S799" s="234"/>
      <c r="T799" s="235"/>
      <c r="U799" s="12"/>
      <c r="V799" s="12"/>
      <c r="W799" s="12"/>
      <c r="X799" s="12"/>
      <c r="Y799" s="12"/>
      <c r="Z799" s="12"/>
      <c r="AA799" s="12"/>
      <c r="AB799" s="12"/>
      <c r="AC799" s="12"/>
      <c r="AD799" s="12"/>
      <c r="AE799" s="12"/>
      <c r="AT799" s="236" t="s">
        <v>148</v>
      </c>
      <c r="AU799" s="236" t="s">
        <v>83</v>
      </c>
      <c r="AV799" s="12" t="s">
        <v>85</v>
      </c>
      <c r="AW799" s="12" t="s">
        <v>32</v>
      </c>
      <c r="AX799" s="12" t="s">
        <v>75</v>
      </c>
      <c r="AY799" s="236" t="s">
        <v>141</v>
      </c>
    </row>
    <row r="800" s="12" customFormat="1">
      <c r="A800" s="12"/>
      <c r="B800" s="225"/>
      <c r="C800" s="226"/>
      <c r="D800" s="227" t="s">
        <v>148</v>
      </c>
      <c r="E800" s="228" t="s">
        <v>1</v>
      </c>
      <c r="F800" s="229" t="s">
        <v>870</v>
      </c>
      <c r="G800" s="226"/>
      <c r="H800" s="230">
        <v>15.18</v>
      </c>
      <c r="I800" s="231"/>
      <c r="J800" s="226"/>
      <c r="K800" s="226"/>
      <c r="L800" s="232"/>
      <c r="M800" s="233"/>
      <c r="N800" s="234"/>
      <c r="O800" s="234"/>
      <c r="P800" s="234"/>
      <c r="Q800" s="234"/>
      <c r="R800" s="234"/>
      <c r="S800" s="234"/>
      <c r="T800" s="235"/>
      <c r="U800" s="12"/>
      <c r="V800" s="12"/>
      <c r="W800" s="12"/>
      <c r="X800" s="12"/>
      <c r="Y800" s="12"/>
      <c r="Z800" s="12"/>
      <c r="AA800" s="12"/>
      <c r="AB800" s="12"/>
      <c r="AC800" s="12"/>
      <c r="AD800" s="12"/>
      <c r="AE800" s="12"/>
      <c r="AT800" s="236" t="s">
        <v>148</v>
      </c>
      <c r="AU800" s="236" t="s">
        <v>83</v>
      </c>
      <c r="AV800" s="12" t="s">
        <v>85</v>
      </c>
      <c r="AW800" s="12" t="s">
        <v>32</v>
      </c>
      <c r="AX800" s="12" t="s">
        <v>75</v>
      </c>
      <c r="AY800" s="236" t="s">
        <v>141</v>
      </c>
    </row>
    <row r="801" s="12" customFormat="1">
      <c r="A801" s="12"/>
      <c r="B801" s="225"/>
      <c r="C801" s="226"/>
      <c r="D801" s="227" t="s">
        <v>148</v>
      </c>
      <c r="E801" s="228" t="s">
        <v>1</v>
      </c>
      <c r="F801" s="229" t="s">
        <v>871</v>
      </c>
      <c r="G801" s="226"/>
      <c r="H801" s="230">
        <v>14.52</v>
      </c>
      <c r="I801" s="231"/>
      <c r="J801" s="226"/>
      <c r="K801" s="226"/>
      <c r="L801" s="232"/>
      <c r="M801" s="233"/>
      <c r="N801" s="234"/>
      <c r="O801" s="234"/>
      <c r="P801" s="234"/>
      <c r="Q801" s="234"/>
      <c r="R801" s="234"/>
      <c r="S801" s="234"/>
      <c r="T801" s="235"/>
      <c r="U801" s="12"/>
      <c r="V801" s="12"/>
      <c r="W801" s="12"/>
      <c r="X801" s="12"/>
      <c r="Y801" s="12"/>
      <c r="Z801" s="12"/>
      <c r="AA801" s="12"/>
      <c r="AB801" s="12"/>
      <c r="AC801" s="12"/>
      <c r="AD801" s="12"/>
      <c r="AE801" s="12"/>
      <c r="AT801" s="236" t="s">
        <v>148</v>
      </c>
      <c r="AU801" s="236" t="s">
        <v>83</v>
      </c>
      <c r="AV801" s="12" t="s">
        <v>85</v>
      </c>
      <c r="AW801" s="12" t="s">
        <v>32</v>
      </c>
      <c r="AX801" s="12" t="s">
        <v>75</v>
      </c>
      <c r="AY801" s="236" t="s">
        <v>141</v>
      </c>
    </row>
    <row r="802" s="12" customFormat="1">
      <c r="A802" s="12"/>
      <c r="B802" s="225"/>
      <c r="C802" s="226"/>
      <c r="D802" s="227" t="s">
        <v>148</v>
      </c>
      <c r="E802" s="228" t="s">
        <v>1</v>
      </c>
      <c r="F802" s="229" t="s">
        <v>872</v>
      </c>
      <c r="G802" s="226"/>
      <c r="H802" s="230">
        <v>19.690000000000001</v>
      </c>
      <c r="I802" s="231"/>
      <c r="J802" s="226"/>
      <c r="K802" s="226"/>
      <c r="L802" s="232"/>
      <c r="M802" s="233"/>
      <c r="N802" s="234"/>
      <c r="O802" s="234"/>
      <c r="P802" s="234"/>
      <c r="Q802" s="234"/>
      <c r="R802" s="234"/>
      <c r="S802" s="234"/>
      <c r="T802" s="235"/>
      <c r="U802" s="12"/>
      <c r="V802" s="12"/>
      <c r="W802" s="12"/>
      <c r="X802" s="12"/>
      <c r="Y802" s="12"/>
      <c r="Z802" s="12"/>
      <c r="AA802" s="12"/>
      <c r="AB802" s="12"/>
      <c r="AC802" s="12"/>
      <c r="AD802" s="12"/>
      <c r="AE802" s="12"/>
      <c r="AT802" s="236" t="s">
        <v>148</v>
      </c>
      <c r="AU802" s="236" t="s">
        <v>83</v>
      </c>
      <c r="AV802" s="12" t="s">
        <v>85</v>
      </c>
      <c r="AW802" s="12" t="s">
        <v>32</v>
      </c>
      <c r="AX802" s="12" t="s">
        <v>75</v>
      </c>
      <c r="AY802" s="236" t="s">
        <v>141</v>
      </c>
    </row>
    <row r="803" s="12" customFormat="1">
      <c r="A803" s="12"/>
      <c r="B803" s="225"/>
      <c r="C803" s="226"/>
      <c r="D803" s="227" t="s">
        <v>148</v>
      </c>
      <c r="E803" s="228" t="s">
        <v>1</v>
      </c>
      <c r="F803" s="229" t="s">
        <v>873</v>
      </c>
      <c r="G803" s="226"/>
      <c r="H803" s="230">
        <v>9.3919999999999995</v>
      </c>
      <c r="I803" s="231"/>
      <c r="J803" s="226"/>
      <c r="K803" s="226"/>
      <c r="L803" s="232"/>
      <c r="M803" s="233"/>
      <c r="N803" s="234"/>
      <c r="O803" s="234"/>
      <c r="P803" s="234"/>
      <c r="Q803" s="234"/>
      <c r="R803" s="234"/>
      <c r="S803" s="234"/>
      <c r="T803" s="235"/>
      <c r="U803" s="12"/>
      <c r="V803" s="12"/>
      <c r="W803" s="12"/>
      <c r="X803" s="12"/>
      <c r="Y803" s="12"/>
      <c r="Z803" s="12"/>
      <c r="AA803" s="12"/>
      <c r="AB803" s="12"/>
      <c r="AC803" s="12"/>
      <c r="AD803" s="12"/>
      <c r="AE803" s="12"/>
      <c r="AT803" s="236" t="s">
        <v>148</v>
      </c>
      <c r="AU803" s="236" t="s">
        <v>83</v>
      </c>
      <c r="AV803" s="12" t="s">
        <v>85</v>
      </c>
      <c r="AW803" s="12" t="s">
        <v>32</v>
      </c>
      <c r="AX803" s="12" t="s">
        <v>75</v>
      </c>
      <c r="AY803" s="236" t="s">
        <v>141</v>
      </c>
    </row>
    <row r="804" s="13" customFormat="1">
      <c r="A804" s="13"/>
      <c r="B804" s="237"/>
      <c r="C804" s="238"/>
      <c r="D804" s="227" t="s">
        <v>148</v>
      </c>
      <c r="E804" s="239" t="s">
        <v>1</v>
      </c>
      <c r="F804" s="240" t="s">
        <v>150</v>
      </c>
      <c r="G804" s="238"/>
      <c r="H804" s="241">
        <v>417.69400000000002</v>
      </c>
      <c r="I804" s="242"/>
      <c r="J804" s="238"/>
      <c r="K804" s="238"/>
      <c r="L804" s="243"/>
      <c r="M804" s="244"/>
      <c r="N804" s="245"/>
      <c r="O804" s="245"/>
      <c r="P804" s="245"/>
      <c r="Q804" s="245"/>
      <c r="R804" s="245"/>
      <c r="S804" s="245"/>
      <c r="T804" s="246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47" t="s">
        <v>148</v>
      </c>
      <c r="AU804" s="247" t="s">
        <v>83</v>
      </c>
      <c r="AV804" s="13" t="s">
        <v>146</v>
      </c>
      <c r="AW804" s="13" t="s">
        <v>32</v>
      </c>
      <c r="AX804" s="13" t="s">
        <v>83</v>
      </c>
      <c r="AY804" s="247" t="s">
        <v>141</v>
      </c>
    </row>
    <row r="805" s="2" customFormat="1" ht="21.75" customHeight="1">
      <c r="A805" s="38"/>
      <c r="B805" s="39"/>
      <c r="C805" s="211" t="s">
        <v>878</v>
      </c>
      <c r="D805" s="211" t="s">
        <v>142</v>
      </c>
      <c r="E805" s="212" t="s">
        <v>879</v>
      </c>
      <c r="F805" s="213" t="s">
        <v>880</v>
      </c>
      <c r="G805" s="214" t="s">
        <v>145</v>
      </c>
      <c r="H805" s="215">
        <v>90.623999999999995</v>
      </c>
      <c r="I805" s="216"/>
      <c r="J805" s="217">
        <f>ROUND(I805*H805,2)</f>
        <v>0</v>
      </c>
      <c r="K805" s="218"/>
      <c r="L805" s="44"/>
      <c r="M805" s="219" t="s">
        <v>1</v>
      </c>
      <c r="N805" s="220" t="s">
        <v>40</v>
      </c>
      <c r="O805" s="91"/>
      <c r="P805" s="221">
        <f>O805*H805</f>
        <v>0</v>
      </c>
      <c r="Q805" s="221">
        <v>0</v>
      </c>
      <c r="R805" s="221">
        <f>Q805*H805</f>
        <v>0</v>
      </c>
      <c r="S805" s="221">
        <v>0</v>
      </c>
      <c r="T805" s="222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23" t="s">
        <v>260</v>
      </c>
      <c r="AT805" s="223" t="s">
        <v>142</v>
      </c>
      <c r="AU805" s="223" t="s">
        <v>83</v>
      </c>
      <c r="AY805" s="17" t="s">
        <v>141</v>
      </c>
      <c r="BE805" s="224">
        <f>IF(N805="základní",J805,0)</f>
        <v>0</v>
      </c>
      <c r="BF805" s="224">
        <f>IF(N805="snížená",J805,0)</f>
        <v>0</v>
      </c>
      <c r="BG805" s="224">
        <f>IF(N805="zákl. přenesená",J805,0)</f>
        <v>0</v>
      </c>
      <c r="BH805" s="224">
        <f>IF(N805="sníž. přenesená",J805,0)</f>
        <v>0</v>
      </c>
      <c r="BI805" s="224">
        <f>IF(N805="nulová",J805,0)</f>
        <v>0</v>
      </c>
      <c r="BJ805" s="17" t="s">
        <v>83</v>
      </c>
      <c r="BK805" s="224">
        <f>ROUND(I805*H805,2)</f>
        <v>0</v>
      </c>
      <c r="BL805" s="17" t="s">
        <v>260</v>
      </c>
      <c r="BM805" s="223" t="s">
        <v>881</v>
      </c>
    </row>
    <row r="806" s="12" customFormat="1">
      <c r="A806" s="12"/>
      <c r="B806" s="225"/>
      <c r="C806" s="226"/>
      <c r="D806" s="227" t="s">
        <v>148</v>
      </c>
      <c r="E806" s="228" t="s">
        <v>1</v>
      </c>
      <c r="F806" s="229" t="s">
        <v>882</v>
      </c>
      <c r="G806" s="226"/>
      <c r="H806" s="230">
        <v>90.623999999999995</v>
      </c>
      <c r="I806" s="231"/>
      <c r="J806" s="226"/>
      <c r="K806" s="226"/>
      <c r="L806" s="232"/>
      <c r="M806" s="233"/>
      <c r="N806" s="234"/>
      <c r="O806" s="234"/>
      <c r="P806" s="234"/>
      <c r="Q806" s="234"/>
      <c r="R806" s="234"/>
      <c r="S806" s="234"/>
      <c r="T806" s="235"/>
      <c r="U806" s="12"/>
      <c r="V806" s="12"/>
      <c r="W806" s="12"/>
      <c r="X806" s="12"/>
      <c r="Y806" s="12"/>
      <c r="Z806" s="12"/>
      <c r="AA806" s="12"/>
      <c r="AB806" s="12"/>
      <c r="AC806" s="12"/>
      <c r="AD806" s="12"/>
      <c r="AE806" s="12"/>
      <c r="AT806" s="236" t="s">
        <v>148</v>
      </c>
      <c r="AU806" s="236" t="s">
        <v>83</v>
      </c>
      <c r="AV806" s="12" t="s">
        <v>85</v>
      </c>
      <c r="AW806" s="12" t="s">
        <v>32</v>
      </c>
      <c r="AX806" s="12" t="s">
        <v>75</v>
      </c>
      <c r="AY806" s="236" t="s">
        <v>141</v>
      </c>
    </row>
    <row r="807" s="13" customFormat="1">
      <c r="A807" s="13"/>
      <c r="B807" s="237"/>
      <c r="C807" s="238"/>
      <c r="D807" s="227" t="s">
        <v>148</v>
      </c>
      <c r="E807" s="239" t="s">
        <v>1</v>
      </c>
      <c r="F807" s="240" t="s">
        <v>150</v>
      </c>
      <c r="G807" s="238"/>
      <c r="H807" s="241">
        <v>90.623999999999995</v>
      </c>
      <c r="I807" s="242"/>
      <c r="J807" s="238"/>
      <c r="K807" s="238"/>
      <c r="L807" s="243"/>
      <c r="M807" s="244"/>
      <c r="N807" s="245"/>
      <c r="O807" s="245"/>
      <c r="P807" s="245"/>
      <c r="Q807" s="245"/>
      <c r="R807" s="245"/>
      <c r="S807" s="245"/>
      <c r="T807" s="246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47" t="s">
        <v>148</v>
      </c>
      <c r="AU807" s="247" t="s">
        <v>83</v>
      </c>
      <c r="AV807" s="13" t="s">
        <v>146</v>
      </c>
      <c r="AW807" s="13" t="s">
        <v>32</v>
      </c>
      <c r="AX807" s="13" t="s">
        <v>83</v>
      </c>
      <c r="AY807" s="247" t="s">
        <v>141</v>
      </c>
    </row>
    <row r="808" s="2" customFormat="1" ht="16.5" customHeight="1">
      <c r="A808" s="38"/>
      <c r="B808" s="39"/>
      <c r="C808" s="211" t="s">
        <v>413</v>
      </c>
      <c r="D808" s="211" t="s">
        <v>142</v>
      </c>
      <c r="E808" s="212" t="s">
        <v>883</v>
      </c>
      <c r="F808" s="213" t="s">
        <v>884</v>
      </c>
      <c r="G808" s="214" t="s">
        <v>203</v>
      </c>
      <c r="H808" s="215">
        <v>53.25</v>
      </c>
      <c r="I808" s="216"/>
      <c r="J808" s="217">
        <f>ROUND(I808*H808,2)</f>
        <v>0</v>
      </c>
      <c r="K808" s="218"/>
      <c r="L808" s="44"/>
      <c r="M808" s="219" t="s">
        <v>1</v>
      </c>
      <c r="N808" s="220" t="s">
        <v>40</v>
      </c>
      <c r="O808" s="91"/>
      <c r="P808" s="221">
        <f>O808*H808</f>
        <v>0</v>
      </c>
      <c r="Q808" s="221">
        <v>0</v>
      </c>
      <c r="R808" s="221">
        <f>Q808*H808</f>
        <v>0</v>
      </c>
      <c r="S808" s="221">
        <v>0</v>
      </c>
      <c r="T808" s="222">
        <f>S808*H808</f>
        <v>0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223" t="s">
        <v>260</v>
      </c>
      <c r="AT808" s="223" t="s">
        <v>142</v>
      </c>
      <c r="AU808" s="223" t="s">
        <v>83</v>
      </c>
      <c r="AY808" s="17" t="s">
        <v>141</v>
      </c>
      <c r="BE808" s="224">
        <f>IF(N808="základní",J808,0)</f>
        <v>0</v>
      </c>
      <c r="BF808" s="224">
        <f>IF(N808="snížená",J808,0)</f>
        <v>0</v>
      </c>
      <c r="BG808" s="224">
        <f>IF(N808="zákl. přenesená",J808,0)</f>
        <v>0</v>
      </c>
      <c r="BH808" s="224">
        <f>IF(N808="sníž. přenesená",J808,0)</f>
        <v>0</v>
      </c>
      <c r="BI808" s="224">
        <f>IF(N808="nulová",J808,0)</f>
        <v>0</v>
      </c>
      <c r="BJ808" s="17" t="s">
        <v>83</v>
      </c>
      <c r="BK808" s="224">
        <f>ROUND(I808*H808,2)</f>
        <v>0</v>
      </c>
      <c r="BL808" s="17" t="s">
        <v>260</v>
      </c>
      <c r="BM808" s="223" t="s">
        <v>885</v>
      </c>
    </row>
    <row r="809" s="14" customFormat="1">
      <c r="A809" s="14"/>
      <c r="B809" s="248"/>
      <c r="C809" s="249"/>
      <c r="D809" s="227" t="s">
        <v>148</v>
      </c>
      <c r="E809" s="250" t="s">
        <v>1</v>
      </c>
      <c r="F809" s="251" t="s">
        <v>886</v>
      </c>
      <c r="G809" s="249"/>
      <c r="H809" s="250" t="s">
        <v>1</v>
      </c>
      <c r="I809" s="252"/>
      <c r="J809" s="249"/>
      <c r="K809" s="249"/>
      <c r="L809" s="253"/>
      <c r="M809" s="254"/>
      <c r="N809" s="255"/>
      <c r="O809" s="255"/>
      <c r="P809" s="255"/>
      <c r="Q809" s="255"/>
      <c r="R809" s="255"/>
      <c r="S809" s="255"/>
      <c r="T809" s="256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7" t="s">
        <v>148</v>
      </c>
      <c r="AU809" s="257" t="s">
        <v>83</v>
      </c>
      <c r="AV809" s="14" t="s">
        <v>83</v>
      </c>
      <c r="AW809" s="14" t="s">
        <v>32</v>
      </c>
      <c r="AX809" s="14" t="s">
        <v>75</v>
      </c>
      <c r="AY809" s="257" t="s">
        <v>141</v>
      </c>
    </row>
    <row r="810" s="12" customFormat="1">
      <c r="A810" s="12"/>
      <c r="B810" s="225"/>
      <c r="C810" s="226"/>
      <c r="D810" s="227" t="s">
        <v>148</v>
      </c>
      <c r="E810" s="228" t="s">
        <v>1</v>
      </c>
      <c r="F810" s="229" t="s">
        <v>887</v>
      </c>
      <c r="G810" s="226"/>
      <c r="H810" s="230">
        <v>2.4500000000000002</v>
      </c>
      <c r="I810" s="231"/>
      <c r="J810" s="226"/>
      <c r="K810" s="226"/>
      <c r="L810" s="232"/>
      <c r="M810" s="233"/>
      <c r="N810" s="234"/>
      <c r="O810" s="234"/>
      <c r="P810" s="234"/>
      <c r="Q810" s="234"/>
      <c r="R810" s="234"/>
      <c r="S810" s="234"/>
      <c r="T810" s="235"/>
      <c r="U810" s="12"/>
      <c r="V810" s="12"/>
      <c r="W810" s="12"/>
      <c r="X810" s="12"/>
      <c r="Y810" s="12"/>
      <c r="Z810" s="12"/>
      <c r="AA810" s="12"/>
      <c r="AB810" s="12"/>
      <c r="AC810" s="12"/>
      <c r="AD810" s="12"/>
      <c r="AE810" s="12"/>
      <c r="AT810" s="236" t="s">
        <v>148</v>
      </c>
      <c r="AU810" s="236" t="s">
        <v>83</v>
      </c>
      <c r="AV810" s="12" t="s">
        <v>85</v>
      </c>
      <c r="AW810" s="12" t="s">
        <v>32</v>
      </c>
      <c r="AX810" s="12" t="s">
        <v>75</v>
      </c>
      <c r="AY810" s="236" t="s">
        <v>141</v>
      </c>
    </row>
    <row r="811" s="12" customFormat="1">
      <c r="A811" s="12"/>
      <c r="B811" s="225"/>
      <c r="C811" s="226"/>
      <c r="D811" s="227" t="s">
        <v>148</v>
      </c>
      <c r="E811" s="228" t="s">
        <v>1</v>
      </c>
      <c r="F811" s="229" t="s">
        <v>888</v>
      </c>
      <c r="G811" s="226"/>
      <c r="H811" s="230">
        <v>8.8000000000000007</v>
      </c>
      <c r="I811" s="231"/>
      <c r="J811" s="226"/>
      <c r="K811" s="226"/>
      <c r="L811" s="232"/>
      <c r="M811" s="233"/>
      <c r="N811" s="234"/>
      <c r="O811" s="234"/>
      <c r="P811" s="234"/>
      <c r="Q811" s="234"/>
      <c r="R811" s="234"/>
      <c r="S811" s="234"/>
      <c r="T811" s="235"/>
      <c r="U811" s="12"/>
      <c r="V811" s="12"/>
      <c r="W811" s="12"/>
      <c r="X811" s="12"/>
      <c r="Y811" s="12"/>
      <c r="Z811" s="12"/>
      <c r="AA811" s="12"/>
      <c r="AB811" s="12"/>
      <c r="AC811" s="12"/>
      <c r="AD811" s="12"/>
      <c r="AE811" s="12"/>
      <c r="AT811" s="236" t="s">
        <v>148</v>
      </c>
      <c r="AU811" s="236" t="s">
        <v>83</v>
      </c>
      <c r="AV811" s="12" t="s">
        <v>85</v>
      </c>
      <c r="AW811" s="12" t="s">
        <v>32</v>
      </c>
      <c r="AX811" s="12" t="s">
        <v>75</v>
      </c>
      <c r="AY811" s="236" t="s">
        <v>141</v>
      </c>
    </row>
    <row r="812" s="12" customFormat="1">
      <c r="A812" s="12"/>
      <c r="B812" s="225"/>
      <c r="C812" s="226"/>
      <c r="D812" s="227" t="s">
        <v>148</v>
      </c>
      <c r="E812" s="228" t="s">
        <v>1</v>
      </c>
      <c r="F812" s="229" t="s">
        <v>889</v>
      </c>
      <c r="G812" s="226"/>
      <c r="H812" s="230">
        <v>7</v>
      </c>
      <c r="I812" s="231"/>
      <c r="J812" s="226"/>
      <c r="K812" s="226"/>
      <c r="L812" s="232"/>
      <c r="M812" s="233"/>
      <c r="N812" s="234"/>
      <c r="O812" s="234"/>
      <c r="P812" s="234"/>
      <c r="Q812" s="234"/>
      <c r="R812" s="234"/>
      <c r="S812" s="234"/>
      <c r="T812" s="235"/>
      <c r="U812" s="12"/>
      <c r="V812" s="12"/>
      <c r="W812" s="12"/>
      <c r="X812" s="12"/>
      <c r="Y812" s="12"/>
      <c r="Z812" s="12"/>
      <c r="AA812" s="12"/>
      <c r="AB812" s="12"/>
      <c r="AC812" s="12"/>
      <c r="AD812" s="12"/>
      <c r="AE812" s="12"/>
      <c r="AT812" s="236" t="s">
        <v>148</v>
      </c>
      <c r="AU812" s="236" t="s">
        <v>83</v>
      </c>
      <c r="AV812" s="12" t="s">
        <v>85</v>
      </c>
      <c r="AW812" s="12" t="s">
        <v>32</v>
      </c>
      <c r="AX812" s="12" t="s">
        <v>75</v>
      </c>
      <c r="AY812" s="236" t="s">
        <v>141</v>
      </c>
    </row>
    <row r="813" s="12" customFormat="1">
      <c r="A813" s="12"/>
      <c r="B813" s="225"/>
      <c r="C813" s="226"/>
      <c r="D813" s="227" t="s">
        <v>148</v>
      </c>
      <c r="E813" s="228" t="s">
        <v>1</v>
      </c>
      <c r="F813" s="229" t="s">
        <v>889</v>
      </c>
      <c r="G813" s="226"/>
      <c r="H813" s="230">
        <v>7</v>
      </c>
      <c r="I813" s="231"/>
      <c r="J813" s="226"/>
      <c r="K813" s="226"/>
      <c r="L813" s="232"/>
      <c r="M813" s="233"/>
      <c r="N813" s="234"/>
      <c r="O813" s="234"/>
      <c r="P813" s="234"/>
      <c r="Q813" s="234"/>
      <c r="R813" s="234"/>
      <c r="S813" s="234"/>
      <c r="T813" s="235"/>
      <c r="U813" s="12"/>
      <c r="V813" s="12"/>
      <c r="W813" s="12"/>
      <c r="X813" s="12"/>
      <c r="Y813" s="12"/>
      <c r="Z813" s="12"/>
      <c r="AA813" s="12"/>
      <c r="AB813" s="12"/>
      <c r="AC813" s="12"/>
      <c r="AD813" s="12"/>
      <c r="AE813" s="12"/>
      <c r="AT813" s="236" t="s">
        <v>148</v>
      </c>
      <c r="AU813" s="236" t="s">
        <v>83</v>
      </c>
      <c r="AV813" s="12" t="s">
        <v>85</v>
      </c>
      <c r="AW813" s="12" t="s">
        <v>32</v>
      </c>
      <c r="AX813" s="12" t="s">
        <v>75</v>
      </c>
      <c r="AY813" s="236" t="s">
        <v>141</v>
      </c>
    </row>
    <row r="814" s="12" customFormat="1">
      <c r="A814" s="12"/>
      <c r="B814" s="225"/>
      <c r="C814" s="226"/>
      <c r="D814" s="227" t="s">
        <v>148</v>
      </c>
      <c r="E814" s="228" t="s">
        <v>1</v>
      </c>
      <c r="F814" s="229" t="s">
        <v>890</v>
      </c>
      <c r="G814" s="226"/>
      <c r="H814" s="230">
        <v>2.5</v>
      </c>
      <c r="I814" s="231"/>
      <c r="J814" s="226"/>
      <c r="K814" s="226"/>
      <c r="L814" s="232"/>
      <c r="M814" s="233"/>
      <c r="N814" s="234"/>
      <c r="O814" s="234"/>
      <c r="P814" s="234"/>
      <c r="Q814" s="234"/>
      <c r="R814" s="234"/>
      <c r="S814" s="234"/>
      <c r="T814" s="235"/>
      <c r="U814" s="12"/>
      <c r="V814" s="12"/>
      <c r="W814" s="12"/>
      <c r="X814" s="12"/>
      <c r="Y814" s="12"/>
      <c r="Z814" s="12"/>
      <c r="AA814" s="12"/>
      <c r="AB814" s="12"/>
      <c r="AC814" s="12"/>
      <c r="AD814" s="12"/>
      <c r="AE814" s="12"/>
      <c r="AT814" s="236" t="s">
        <v>148</v>
      </c>
      <c r="AU814" s="236" t="s">
        <v>83</v>
      </c>
      <c r="AV814" s="12" t="s">
        <v>85</v>
      </c>
      <c r="AW814" s="12" t="s">
        <v>32</v>
      </c>
      <c r="AX814" s="12" t="s">
        <v>75</v>
      </c>
      <c r="AY814" s="236" t="s">
        <v>141</v>
      </c>
    </row>
    <row r="815" s="12" customFormat="1">
      <c r="A815" s="12"/>
      <c r="B815" s="225"/>
      <c r="C815" s="226"/>
      <c r="D815" s="227" t="s">
        <v>148</v>
      </c>
      <c r="E815" s="228" t="s">
        <v>1</v>
      </c>
      <c r="F815" s="229" t="s">
        <v>890</v>
      </c>
      <c r="G815" s="226"/>
      <c r="H815" s="230">
        <v>2.5</v>
      </c>
      <c r="I815" s="231"/>
      <c r="J815" s="226"/>
      <c r="K815" s="226"/>
      <c r="L815" s="232"/>
      <c r="M815" s="233"/>
      <c r="N815" s="234"/>
      <c r="O815" s="234"/>
      <c r="P815" s="234"/>
      <c r="Q815" s="234"/>
      <c r="R815" s="234"/>
      <c r="S815" s="234"/>
      <c r="T815" s="235"/>
      <c r="U815" s="12"/>
      <c r="V815" s="12"/>
      <c r="W815" s="12"/>
      <c r="X815" s="12"/>
      <c r="Y815" s="12"/>
      <c r="Z815" s="12"/>
      <c r="AA815" s="12"/>
      <c r="AB815" s="12"/>
      <c r="AC815" s="12"/>
      <c r="AD815" s="12"/>
      <c r="AE815" s="12"/>
      <c r="AT815" s="236" t="s">
        <v>148</v>
      </c>
      <c r="AU815" s="236" t="s">
        <v>83</v>
      </c>
      <c r="AV815" s="12" t="s">
        <v>85</v>
      </c>
      <c r="AW815" s="12" t="s">
        <v>32</v>
      </c>
      <c r="AX815" s="12" t="s">
        <v>75</v>
      </c>
      <c r="AY815" s="236" t="s">
        <v>141</v>
      </c>
    </row>
    <row r="816" s="12" customFormat="1">
      <c r="A816" s="12"/>
      <c r="B816" s="225"/>
      <c r="C816" s="226"/>
      <c r="D816" s="227" t="s">
        <v>148</v>
      </c>
      <c r="E816" s="228" t="s">
        <v>1</v>
      </c>
      <c r="F816" s="229" t="s">
        <v>891</v>
      </c>
      <c r="G816" s="226"/>
      <c r="H816" s="230">
        <v>4.5999999999999996</v>
      </c>
      <c r="I816" s="231"/>
      <c r="J816" s="226"/>
      <c r="K816" s="226"/>
      <c r="L816" s="232"/>
      <c r="M816" s="233"/>
      <c r="N816" s="234"/>
      <c r="O816" s="234"/>
      <c r="P816" s="234"/>
      <c r="Q816" s="234"/>
      <c r="R816" s="234"/>
      <c r="S816" s="234"/>
      <c r="T816" s="235"/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T816" s="236" t="s">
        <v>148</v>
      </c>
      <c r="AU816" s="236" t="s">
        <v>83</v>
      </c>
      <c r="AV816" s="12" t="s">
        <v>85</v>
      </c>
      <c r="AW816" s="12" t="s">
        <v>32</v>
      </c>
      <c r="AX816" s="12" t="s">
        <v>75</v>
      </c>
      <c r="AY816" s="236" t="s">
        <v>141</v>
      </c>
    </row>
    <row r="817" s="12" customFormat="1">
      <c r="A817" s="12"/>
      <c r="B817" s="225"/>
      <c r="C817" s="226"/>
      <c r="D817" s="227" t="s">
        <v>148</v>
      </c>
      <c r="E817" s="228" t="s">
        <v>1</v>
      </c>
      <c r="F817" s="229" t="s">
        <v>891</v>
      </c>
      <c r="G817" s="226"/>
      <c r="H817" s="230">
        <v>4.5999999999999996</v>
      </c>
      <c r="I817" s="231"/>
      <c r="J817" s="226"/>
      <c r="K817" s="226"/>
      <c r="L817" s="232"/>
      <c r="M817" s="233"/>
      <c r="N817" s="234"/>
      <c r="O817" s="234"/>
      <c r="P817" s="234"/>
      <c r="Q817" s="234"/>
      <c r="R817" s="234"/>
      <c r="S817" s="234"/>
      <c r="T817" s="235"/>
      <c r="U817" s="12"/>
      <c r="V817" s="12"/>
      <c r="W817" s="12"/>
      <c r="X817" s="12"/>
      <c r="Y817" s="12"/>
      <c r="Z817" s="12"/>
      <c r="AA817" s="12"/>
      <c r="AB817" s="12"/>
      <c r="AC817" s="12"/>
      <c r="AD817" s="12"/>
      <c r="AE817" s="12"/>
      <c r="AT817" s="236" t="s">
        <v>148</v>
      </c>
      <c r="AU817" s="236" t="s">
        <v>83</v>
      </c>
      <c r="AV817" s="12" t="s">
        <v>85</v>
      </c>
      <c r="AW817" s="12" t="s">
        <v>32</v>
      </c>
      <c r="AX817" s="12" t="s">
        <v>75</v>
      </c>
      <c r="AY817" s="236" t="s">
        <v>141</v>
      </c>
    </row>
    <row r="818" s="12" customFormat="1">
      <c r="A818" s="12"/>
      <c r="B818" s="225"/>
      <c r="C818" s="226"/>
      <c r="D818" s="227" t="s">
        <v>148</v>
      </c>
      <c r="E818" s="228" t="s">
        <v>1</v>
      </c>
      <c r="F818" s="229" t="s">
        <v>891</v>
      </c>
      <c r="G818" s="226"/>
      <c r="H818" s="230">
        <v>4.5999999999999996</v>
      </c>
      <c r="I818" s="231"/>
      <c r="J818" s="226"/>
      <c r="K818" s="226"/>
      <c r="L818" s="232"/>
      <c r="M818" s="233"/>
      <c r="N818" s="234"/>
      <c r="O818" s="234"/>
      <c r="P818" s="234"/>
      <c r="Q818" s="234"/>
      <c r="R818" s="234"/>
      <c r="S818" s="234"/>
      <c r="T818" s="235"/>
      <c r="U818" s="12"/>
      <c r="V818" s="12"/>
      <c r="W818" s="12"/>
      <c r="X818" s="12"/>
      <c r="Y818" s="12"/>
      <c r="Z818" s="12"/>
      <c r="AA818" s="12"/>
      <c r="AB818" s="12"/>
      <c r="AC818" s="12"/>
      <c r="AD818" s="12"/>
      <c r="AE818" s="12"/>
      <c r="AT818" s="236" t="s">
        <v>148</v>
      </c>
      <c r="AU818" s="236" t="s">
        <v>83</v>
      </c>
      <c r="AV818" s="12" t="s">
        <v>85</v>
      </c>
      <c r="AW818" s="12" t="s">
        <v>32</v>
      </c>
      <c r="AX818" s="12" t="s">
        <v>75</v>
      </c>
      <c r="AY818" s="236" t="s">
        <v>141</v>
      </c>
    </row>
    <row r="819" s="12" customFormat="1">
      <c r="A819" s="12"/>
      <c r="B819" s="225"/>
      <c r="C819" s="226"/>
      <c r="D819" s="227" t="s">
        <v>148</v>
      </c>
      <c r="E819" s="228" t="s">
        <v>1</v>
      </c>
      <c r="F819" s="229" t="s">
        <v>891</v>
      </c>
      <c r="G819" s="226"/>
      <c r="H819" s="230">
        <v>4.5999999999999996</v>
      </c>
      <c r="I819" s="231"/>
      <c r="J819" s="226"/>
      <c r="K819" s="226"/>
      <c r="L819" s="232"/>
      <c r="M819" s="233"/>
      <c r="N819" s="234"/>
      <c r="O819" s="234"/>
      <c r="P819" s="234"/>
      <c r="Q819" s="234"/>
      <c r="R819" s="234"/>
      <c r="S819" s="234"/>
      <c r="T819" s="235"/>
      <c r="U819" s="12"/>
      <c r="V819" s="12"/>
      <c r="W819" s="12"/>
      <c r="X819" s="12"/>
      <c r="Y819" s="12"/>
      <c r="Z819" s="12"/>
      <c r="AA819" s="12"/>
      <c r="AB819" s="12"/>
      <c r="AC819" s="12"/>
      <c r="AD819" s="12"/>
      <c r="AE819" s="12"/>
      <c r="AT819" s="236" t="s">
        <v>148</v>
      </c>
      <c r="AU819" s="236" t="s">
        <v>83</v>
      </c>
      <c r="AV819" s="12" t="s">
        <v>85</v>
      </c>
      <c r="AW819" s="12" t="s">
        <v>32</v>
      </c>
      <c r="AX819" s="12" t="s">
        <v>75</v>
      </c>
      <c r="AY819" s="236" t="s">
        <v>141</v>
      </c>
    </row>
    <row r="820" s="12" customFormat="1">
      <c r="A820" s="12"/>
      <c r="B820" s="225"/>
      <c r="C820" s="226"/>
      <c r="D820" s="227" t="s">
        <v>148</v>
      </c>
      <c r="E820" s="228" t="s">
        <v>1</v>
      </c>
      <c r="F820" s="229" t="s">
        <v>891</v>
      </c>
      <c r="G820" s="226"/>
      <c r="H820" s="230">
        <v>4.5999999999999996</v>
      </c>
      <c r="I820" s="231"/>
      <c r="J820" s="226"/>
      <c r="K820" s="226"/>
      <c r="L820" s="232"/>
      <c r="M820" s="233"/>
      <c r="N820" s="234"/>
      <c r="O820" s="234"/>
      <c r="P820" s="234"/>
      <c r="Q820" s="234"/>
      <c r="R820" s="234"/>
      <c r="S820" s="234"/>
      <c r="T820" s="235"/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T820" s="236" t="s">
        <v>148</v>
      </c>
      <c r="AU820" s="236" t="s">
        <v>83</v>
      </c>
      <c r="AV820" s="12" t="s">
        <v>85</v>
      </c>
      <c r="AW820" s="12" t="s">
        <v>32</v>
      </c>
      <c r="AX820" s="12" t="s">
        <v>75</v>
      </c>
      <c r="AY820" s="236" t="s">
        <v>141</v>
      </c>
    </row>
    <row r="821" s="13" customFormat="1">
      <c r="A821" s="13"/>
      <c r="B821" s="237"/>
      <c r="C821" s="238"/>
      <c r="D821" s="227" t="s">
        <v>148</v>
      </c>
      <c r="E821" s="239" t="s">
        <v>1</v>
      </c>
      <c r="F821" s="240" t="s">
        <v>150</v>
      </c>
      <c r="G821" s="238"/>
      <c r="H821" s="241">
        <v>53.25</v>
      </c>
      <c r="I821" s="242"/>
      <c r="J821" s="238"/>
      <c r="K821" s="238"/>
      <c r="L821" s="243"/>
      <c r="M821" s="244"/>
      <c r="N821" s="245"/>
      <c r="O821" s="245"/>
      <c r="P821" s="245"/>
      <c r="Q821" s="245"/>
      <c r="R821" s="245"/>
      <c r="S821" s="245"/>
      <c r="T821" s="246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47" t="s">
        <v>148</v>
      </c>
      <c r="AU821" s="247" t="s">
        <v>83</v>
      </c>
      <c r="AV821" s="13" t="s">
        <v>146</v>
      </c>
      <c r="AW821" s="13" t="s">
        <v>32</v>
      </c>
      <c r="AX821" s="13" t="s">
        <v>83</v>
      </c>
      <c r="AY821" s="247" t="s">
        <v>141</v>
      </c>
    </row>
    <row r="822" s="2" customFormat="1" ht="21.75" customHeight="1">
      <c r="A822" s="38"/>
      <c r="B822" s="39"/>
      <c r="C822" s="211" t="s">
        <v>892</v>
      </c>
      <c r="D822" s="211" t="s">
        <v>142</v>
      </c>
      <c r="E822" s="212" t="s">
        <v>893</v>
      </c>
      <c r="F822" s="213" t="s">
        <v>894</v>
      </c>
      <c r="G822" s="214" t="s">
        <v>269</v>
      </c>
      <c r="H822" s="215">
        <v>12.154999999999999</v>
      </c>
      <c r="I822" s="216"/>
      <c r="J822" s="217">
        <f>ROUND(I822*H822,2)</f>
        <v>0</v>
      </c>
      <c r="K822" s="218"/>
      <c r="L822" s="44"/>
      <c r="M822" s="219" t="s">
        <v>1</v>
      </c>
      <c r="N822" s="220" t="s">
        <v>40</v>
      </c>
      <c r="O822" s="91"/>
      <c r="P822" s="221">
        <f>O822*H822</f>
        <v>0</v>
      </c>
      <c r="Q822" s="221">
        <v>0</v>
      </c>
      <c r="R822" s="221">
        <f>Q822*H822</f>
        <v>0</v>
      </c>
      <c r="S822" s="221">
        <v>0</v>
      </c>
      <c r="T822" s="222">
        <f>S822*H822</f>
        <v>0</v>
      </c>
      <c r="U822" s="38"/>
      <c r="V822" s="38"/>
      <c r="W822" s="38"/>
      <c r="X822" s="38"/>
      <c r="Y822" s="38"/>
      <c r="Z822" s="38"/>
      <c r="AA822" s="38"/>
      <c r="AB822" s="38"/>
      <c r="AC822" s="38"/>
      <c r="AD822" s="38"/>
      <c r="AE822" s="38"/>
      <c r="AR822" s="223" t="s">
        <v>260</v>
      </c>
      <c r="AT822" s="223" t="s">
        <v>142</v>
      </c>
      <c r="AU822" s="223" t="s">
        <v>83</v>
      </c>
      <c r="AY822" s="17" t="s">
        <v>141</v>
      </c>
      <c r="BE822" s="224">
        <f>IF(N822="základní",J822,0)</f>
        <v>0</v>
      </c>
      <c r="BF822" s="224">
        <f>IF(N822="snížená",J822,0)</f>
        <v>0</v>
      </c>
      <c r="BG822" s="224">
        <f>IF(N822="zákl. přenesená",J822,0)</f>
        <v>0</v>
      </c>
      <c r="BH822" s="224">
        <f>IF(N822="sníž. přenesená",J822,0)</f>
        <v>0</v>
      </c>
      <c r="BI822" s="224">
        <f>IF(N822="nulová",J822,0)</f>
        <v>0</v>
      </c>
      <c r="BJ822" s="17" t="s">
        <v>83</v>
      </c>
      <c r="BK822" s="224">
        <f>ROUND(I822*H822,2)</f>
        <v>0</v>
      </c>
      <c r="BL822" s="17" t="s">
        <v>260</v>
      </c>
      <c r="BM822" s="223" t="s">
        <v>895</v>
      </c>
    </row>
    <row r="823" s="11" customFormat="1" ht="25.92" customHeight="1">
      <c r="A823" s="11"/>
      <c r="B823" s="197"/>
      <c r="C823" s="198"/>
      <c r="D823" s="199" t="s">
        <v>74</v>
      </c>
      <c r="E823" s="200" t="s">
        <v>896</v>
      </c>
      <c r="F823" s="200" t="s">
        <v>897</v>
      </c>
      <c r="G823" s="198"/>
      <c r="H823" s="198"/>
      <c r="I823" s="201"/>
      <c r="J823" s="202">
        <f>BK823</f>
        <v>0</v>
      </c>
      <c r="K823" s="198"/>
      <c r="L823" s="203"/>
      <c r="M823" s="204"/>
      <c r="N823" s="205"/>
      <c r="O823" s="205"/>
      <c r="P823" s="206">
        <f>SUM(P824:P832)</f>
        <v>0</v>
      </c>
      <c r="Q823" s="205"/>
      <c r="R823" s="206">
        <f>SUM(R824:R832)</f>
        <v>0</v>
      </c>
      <c r="S823" s="205"/>
      <c r="T823" s="207">
        <f>SUM(T824:T832)</f>
        <v>0</v>
      </c>
      <c r="U823" s="11"/>
      <c r="V823" s="11"/>
      <c r="W823" s="11"/>
      <c r="X823" s="11"/>
      <c r="Y823" s="11"/>
      <c r="Z823" s="11"/>
      <c r="AA823" s="11"/>
      <c r="AB823" s="11"/>
      <c r="AC823" s="11"/>
      <c r="AD823" s="11"/>
      <c r="AE823" s="11"/>
      <c r="AR823" s="208" t="s">
        <v>85</v>
      </c>
      <c r="AT823" s="209" t="s">
        <v>74</v>
      </c>
      <c r="AU823" s="209" t="s">
        <v>75</v>
      </c>
      <c r="AY823" s="208" t="s">
        <v>141</v>
      </c>
      <c r="BK823" s="210">
        <f>SUM(BK824:BK832)</f>
        <v>0</v>
      </c>
    </row>
    <row r="824" s="2" customFormat="1" ht="21.75" customHeight="1">
      <c r="A824" s="38"/>
      <c r="B824" s="39"/>
      <c r="C824" s="211" t="s">
        <v>898</v>
      </c>
      <c r="D824" s="211" t="s">
        <v>142</v>
      </c>
      <c r="E824" s="212" t="s">
        <v>899</v>
      </c>
      <c r="F824" s="213" t="s">
        <v>900</v>
      </c>
      <c r="G824" s="214" t="s">
        <v>145</v>
      </c>
      <c r="H824" s="215">
        <v>13.42</v>
      </c>
      <c r="I824" s="216"/>
      <c r="J824" s="217">
        <f>ROUND(I824*H824,2)</f>
        <v>0</v>
      </c>
      <c r="K824" s="218"/>
      <c r="L824" s="44"/>
      <c r="M824" s="219" t="s">
        <v>1</v>
      </c>
      <c r="N824" s="220" t="s">
        <v>40</v>
      </c>
      <c r="O824" s="91"/>
      <c r="P824" s="221">
        <f>O824*H824</f>
        <v>0</v>
      </c>
      <c r="Q824" s="221">
        <v>0</v>
      </c>
      <c r="R824" s="221">
        <f>Q824*H824</f>
        <v>0</v>
      </c>
      <c r="S824" s="221">
        <v>0</v>
      </c>
      <c r="T824" s="222">
        <f>S824*H824</f>
        <v>0</v>
      </c>
      <c r="U824" s="38"/>
      <c r="V824" s="38"/>
      <c r="W824" s="38"/>
      <c r="X824" s="38"/>
      <c r="Y824" s="38"/>
      <c r="Z824" s="38"/>
      <c r="AA824" s="38"/>
      <c r="AB824" s="38"/>
      <c r="AC824" s="38"/>
      <c r="AD824" s="38"/>
      <c r="AE824" s="38"/>
      <c r="AR824" s="223" t="s">
        <v>260</v>
      </c>
      <c r="AT824" s="223" t="s">
        <v>142</v>
      </c>
      <c r="AU824" s="223" t="s">
        <v>83</v>
      </c>
      <c r="AY824" s="17" t="s">
        <v>141</v>
      </c>
      <c r="BE824" s="224">
        <f>IF(N824="základní",J824,0)</f>
        <v>0</v>
      </c>
      <c r="BF824" s="224">
        <f>IF(N824="snížená",J824,0)</f>
        <v>0</v>
      </c>
      <c r="BG824" s="224">
        <f>IF(N824="zákl. přenesená",J824,0)</f>
        <v>0</v>
      </c>
      <c r="BH824" s="224">
        <f>IF(N824="sníž. přenesená",J824,0)</f>
        <v>0</v>
      </c>
      <c r="BI824" s="224">
        <f>IF(N824="nulová",J824,0)</f>
        <v>0</v>
      </c>
      <c r="BJ824" s="17" t="s">
        <v>83</v>
      </c>
      <c r="BK824" s="224">
        <f>ROUND(I824*H824,2)</f>
        <v>0</v>
      </c>
      <c r="BL824" s="17" t="s">
        <v>260</v>
      </c>
      <c r="BM824" s="223" t="s">
        <v>901</v>
      </c>
    </row>
    <row r="825" s="12" customFormat="1">
      <c r="A825" s="12"/>
      <c r="B825" s="225"/>
      <c r="C825" s="226"/>
      <c r="D825" s="227" t="s">
        <v>148</v>
      </c>
      <c r="E825" s="228" t="s">
        <v>1</v>
      </c>
      <c r="F825" s="229" t="s">
        <v>902</v>
      </c>
      <c r="G825" s="226"/>
      <c r="H825" s="230">
        <v>13.42</v>
      </c>
      <c r="I825" s="231"/>
      <c r="J825" s="226"/>
      <c r="K825" s="226"/>
      <c r="L825" s="232"/>
      <c r="M825" s="233"/>
      <c r="N825" s="234"/>
      <c r="O825" s="234"/>
      <c r="P825" s="234"/>
      <c r="Q825" s="234"/>
      <c r="R825" s="234"/>
      <c r="S825" s="234"/>
      <c r="T825" s="235"/>
      <c r="U825" s="12"/>
      <c r="V825" s="12"/>
      <c r="W825" s="12"/>
      <c r="X825" s="12"/>
      <c r="Y825" s="12"/>
      <c r="Z825" s="12"/>
      <c r="AA825" s="12"/>
      <c r="AB825" s="12"/>
      <c r="AC825" s="12"/>
      <c r="AD825" s="12"/>
      <c r="AE825" s="12"/>
      <c r="AT825" s="236" t="s">
        <v>148</v>
      </c>
      <c r="AU825" s="236" t="s">
        <v>83</v>
      </c>
      <c r="AV825" s="12" t="s">
        <v>85</v>
      </c>
      <c r="AW825" s="12" t="s">
        <v>32</v>
      </c>
      <c r="AX825" s="12" t="s">
        <v>75</v>
      </c>
      <c r="AY825" s="236" t="s">
        <v>141</v>
      </c>
    </row>
    <row r="826" s="13" customFormat="1">
      <c r="A826" s="13"/>
      <c r="B826" s="237"/>
      <c r="C826" s="238"/>
      <c r="D826" s="227" t="s">
        <v>148</v>
      </c>
      <c r="E826" s="239" t="s">
        <v>1</v>
      </c>
      <c r="F826" s="240" t="s">
        <v>150</v>
      </c>
      <c r="G826" s="238"/>
      <c r="H826" s="241">
        <v>13.42</v>
      </c>
      <c r="I826" s="242"/>
      <c r="J826" s="238"/>
      <c r="K826" s="238"/>
      <c r="L826" s="243"/>
      <c r="M826" s="244"/>
      <c r="N826" s="245"/>
      <c r="O826" s="245"/>
      <c r="P826" s="245"/>
      <c r="Q826" s="245"/>
      <c r="R826" s="245"/>
      <c r="S826" s="245"/>
      <c r="T826" s="246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47" t="s">
        <v>148</v>
      </c>
      <c r="AU826" s="247" t="s">
        <v>83</v>
      </c>
      <c r="AV826" s="13" t="s">
        <v>146</v>
      </c>
      <c r="AW826" s="13" t="s">
        <v>32</v>
      </c>
      <c r="AX826" s="13" t="s">
        <v>83</v>
      </c>
      <c r="AY826" s="247" t="s">
        <v>141</v>
      </c>
    </row>
    <row r="827" s="2" customFormat="1" ht="24.15" customHeight="1">
      <c r="A827" s="38"/>
      <c r="B827" s="39"/>
      <c r="C827" s="211" t="s">
        <v>903</v>
      </c>
      <c r="D827" s="211" t="s">
        <v>142</v>
      </c>
      <c r="E827" s="212" t="s">
        <v>904</v>
      </c>
      <c r="F827" s="213" t="s">
        <v>905</v>
      </c>
      <c r="G827" s="214" t="s">
        <v>153</v>
      </c>
      <c r="H827" s="215">
        <v>32</v>
      </c>
      <c r="I827" s="216"/>
      <c r="J827" s="217">
        <f>ROUND(I827*H827,2)</f>
        <v>0</v>
      </c>
      <c r="K827" s="218"/>
      <c r="L827" s="44"/>
      <c r="M827" s="219" t="s">
        <v>1</v>
      </c>
      <c r="N827" s="220" t="s">
        <v>40</v>
      </c>
      <c r="O827" s="91"/>
      <c r="P827" s="221">
        <f>O827*H827</f>
        <v>0</v>
      </c>
      <c r="Q827" s="221">
        <v>0</v>
      </c>
      <c r="R827" s="221">
        <f>Q827*H827</f>
        <v>0</v>
      </c>
      <c r="S827" s="221">
        <v>0</v>
      </c>
      <c r="T827" s="222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223" t="s">
        <v>260</v>
      </c>
      <c r="AT827" s="223" t="s">
        <v>142</v>
      </c>
      <c r="AU827" s="223" t="s">
        <v>83</v>
      </c>
      <c r="AY827" s="17" t="s">
        <v>141</v>
      </c>
      <c r="BE827" s="224">
        <f>IF(N827="základní",J827,0)</f>
        <v>0</v>
      </c>
      <c r="BF827" s="224">
        <f>IF(N827="snížená",J827,0)</f>
        <v>0</v>
      </c>
      <c r="BG827" s="224">
        <f>IF(N827="zákl. přenesená",J827,0)</f>
        <v>0</v>
      </c>
      <c r="BH827" s="224">
        <f>IF(N827="sníž. přenesená",J827,0)</f>
        <v>0</v>
      </c>
      <c r="BI827" s="224">
        <f>IF(N827="nulová",J827,0)</f>
        <v>0</v>
      </c>
      <c r="BJ827" s="17" t="s">
        <v>83</v>
      </c>
      <c r="BK827" s="224">
        <f>ROUND(I827*H827,2)</f>
        <v>0</v>
      </c>
      <c r="BL827" s="17" t="s">
        <v>260</v>
      </c>
      <c r="BM827" s="223" t="s">
        <v>906</v>
      </c>
    </row>
    <row r="828" s="12" customFormat="1">
      <c r="A828" s="12"/>
      <c r="B828" s="225"/>
      <c r="C828" s="226"/>
      <c r="D828" s="227" t="s">
        <v>148</v>
      </c>
      <c r="E828" s="228" t="s">
        <v>1</v>
      </c>
      <c r="F828" s="229" t="s">
        <v>85</v>
      </c>
      <c r="G828" s="226"/>
      <c r="H828" s="230">
        <v>2</v>
      </c>
      <c r="I828" s="231"/>
      <c r="J828" s="226"/>
      <c r="K828" s="226"/>
      <c r="L828" s="232"/>
      <c r="M828" s="233"/>
      <c r="N828" s="234"/>
      <c r="O828" s="234"/>
      <c r="P828" s="234"/>
      <c r="Q828" s="234"/>
      <c r="R828" s="234"/>
      <c r="S828" s="234"/>
      <c r="T828" s="235"/>
      <c r="U828" s="12"/>
      <c r="V828" s="12"/>
      <c r="W828" s="12"/>
      <c r="X828" s="12"/>
      <c r="Y828" s="12"/>
      <c r="Z828" s="12"/>
      <c r="AA828" s="12"/>
      <c r="AB828" s="12"/>
      <c r="AC828" s="12"/>
      <c r="AD828" s="12"/>
      <c r="AE828" s="12"/>
      <c r="AT828" s="236" t="s">
        <v>148</v>
      </c>
      <c r="AU828" s="236" t="s">
        <v>83</v>
      </c>
      <c r="AV828" s="12" t="s">
        <v>85</v>
      </c>
      <c r="AW828" s="12" t="s">
        <v>32</v>
      </c>
      <c r="AX828" s="12" t="s">
        <v>75</v>
      </c>
      <c r="AY828" s="236" t="s">
        <v>141</v>
      </c>
    </row>
    <row r="829" s="12" customFormat="1">
      <c r="A829" s="12"/>
      <c r="B829" s="225"/>
      <c r="C829" s="226"/>
      <c r="D829" s="227" t="s">
        <v>148</v>
      </c>
      <c r="E829" s="228" t="s">
        <v>1</v>
      </c>
      <c r="F829" s="229" t="s">
        <v>232</v>
      </c>
      <c r="G829" s="226"/>
      <c r="H829" s="230">
        <v>13</v>
      </c>
      <c r="I829" s="231"/>
      <c r="J829" s="226"/>
      <c r="K829" s="226"/>
      <c r="L829" s="232"/>
      <c r="M829" s="233"/>
      <c r="N829" s="234"/>
      <c r="O829" s="234"/>
      <c r="P829" s="234"/>
      <c r="Q829" s="234"/>
      <c r="R829" s="234"/>
      <c r="S829" s="234"/>
      <c r="T829" s="235"/>
      <c r="U829" s="12"/>
      <c r="V829" s="12"/>
      <c r="W829" s="12"/>
      <c r="X829" s="12"/>
      <c r="Y829" s="12"/>
      <c r="Z829" s="12"/>
      <c r="AA829" s="12"/>
      <c r="AB829" s="12"/>
      <c r="AC829" s="12"/>
      <c r="AD829" s="12"/>
      <c r="AE829" s="12"/>
      <c r="AT829" s="236" t="s">
        <v>148</v>
      </c>
      <c r="AU829" s="236" t="s">
        <v>83</v>
      </c>
      <c r="AV829" s="12" t="s">
        <v>85</v>
      </c>
      <c r="AW829" s="12" t="s">
        <v>32</v>
      </c>
      <c r="AX829" s="12" t="s">
        <v>75</v>
      </c>
      <c r="AY829" s="236" t="s">
        <v>141</v>
      </c>
    </row>
    <row r="830" s="12" customFormat="1">
      <c r="A830" s="12"/>
      <c r="B830" s="225"/>
      <c r="C830" s="226"/>
      <c r="D830" s="227" t="s">
        <v>148</v>
      </c>
      <c r="E830" s="228" t="s">
        <v>1</v>
      </c>
      <c r="F830" s="229" t="s">
        <v>200</v>
      </c>
      <c r="G830" s="226"/>
      <c r="H830" s="230">
        <v>9</v>
      </c>
      <c r="I830" s="231"/>
      <c r="J830" s="226"/>
      <c r="K830" s="226"/>
      <c r="L830" s="232"/>
      <c r="M830" s="233"/>
      <c r="N830" s="234"/>
      <c r="O830" s="234"/>
      <c r="P830" s="234"/>
      <c r="Q830" s="234"/>
      <c r="R830" s="234"/>
      <c r="S830" s="234"/>
      <c r="T830" s="235"/>
      <c r="U830" s="12"/>
      <c r="V830" s="12"/>
      <c r="W830" s="12"/>
      <c r="X830" s="12"/>
      <c r="Y830" s="12"/>
      <c r="Z830" s="12"/>
      <c r="AA830" s="12"/>
      <c r="AB830" s="12"/>
      <c r="AC830" s="12"/>
      <c r="AD830" s="12"/>
      <c r="AE830" s="12"/>
      <c r="AT830" s="236" t="s">
        <v>148</v>
      </c>
      <c r="AU830" s="236" t="s">
        <v>83</v>
      </c>
      <c r="AV830" s="12" t="s">
        <v>85</v>
      </c>
      <c r="AW830" s="12" t="s">
        <v>32</v>
      </c>
      <c r="AX830" s="12" t="s">
        <v>75</v>
      </c>
      <c r="AY830" s="236" t="s">
        <v>141</v>
      </c>
    </row>
    <row r="831" s="12" customFormat="1">
      <c r="A831" s="12"/>
      <c r="B831" s="225"/>
      <c r="C831" s="226"/>
      <c r="D831" s="227" t="s">
        <v>148</v>
      </c>
      <c r="E831" s="228" t="s">
        <v>1</v>
      </c>
      <c r="F831" s="229" t="s">
        <v>193</v>
      </c>
      <c r="G831" s="226"/>
      <c r="H831" s="230">
        <v>8</v>
      </c>
      <c r="I831" s="231"/>
      <c r="J831" s="226"/>
      <c r="K831" s="226"/>
      <c r="L831" s="232"/>
      <c r="M831" s="233"/>
      <c r="N831" s="234"/>
      <c r="O831" s="234"/>
      <c r="P831" s="234"/>
      <c r="Q831" s="234"/>
      <c r="R831" s="234"/>
      <c r="S831" s="234"/>
      <c r="T831" s="235"/>
      <c r="U831" s="12"/>
      <c r="V831" s="12"/>
      <c r="W831" s="12"/>
      <c r="X831" s="12"/>
      <c r="Y831" s="12"/>
      <c r="Z831" s="12"/>
      <c r="AA831" s="12"/>
      <c r="AB831" s="12"/>
      <c r="AC831" s="12"/>
      <c r="AD831" s="12"/>
      <c r="AE831" s="12"/>
      <c r="AT831" s="236" t="s">
        <v>148</v>
      </c>
      <c r="AU831" s="236" t="s">
        <v>83</v>
      </c>
      <c r="AV831" s="12" t="s">
        <v>85</v>
      </c>
      <c r="AW831" s="12" t="s">
        <v>32</v>
      </c>
      <c r="AX831" s="12" t="s">
        <v>75</v>
      </c>
      <c r="AY831" s="236" t="s">
        <v>141</v>
      </c>
    </row>
    <row r="832" s="13" customFormat="1">
      <c r="A832" s="13"/>
      <c r="B832" s="237"/>
      <c r="C832" s="238"/>
      <c r="D832" s="227" t="s">
        <v>148</v>
      </c>
      <c r="E832" s="239" t="s">
        <v>1</v>
      </c>
      <c r="F832" s="240" t="s">
        <v>150</v>
      </c>
      <c r="G832" s="238"/>
      <c r="H832" s="241">
        <v>32</v>
      </c>
      <c r="I832" s="242"/>
      <c r="J832" s="238"/>
      <c r="K832" s="238"/>
      <c r="L832" s="243"/>
      <c r="M832" s="244"/>
      <c r="N832" s="245"/>
      <c r="O832" s="245"/>
      <c r="P832" s="245"/>
      <c r="Q832" s="245"/>
      <c r="R832" s="245"/>
      <c r="S832" s="245"/>
      <c r="T832" s="246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47" t="s">
        <v>148</v>
      </c>
      <c r="AU832" s="247" t="s">
        <v>83</v>
      </c>
      <c r="AV832" s="13" t="s">
        <v>146</v>
      </c>
      <c r="AW832" s="13" t="s">
        <v>32</v>
      </c>
      <c r="AX832" s="13" t="s">
        <v>83</v>
      </c>
      <c r="AY832" s="247" t="s">
        <v>141</v>
      </c>
    </row>
    <row r="833" s="11" customFormat="1" ht="25.92" customHeight="1">
      <c r="A833" s="11"/>
      <c r="B833" s="197"/>
      <c r="C833" s="198"/>
      <c r="D833" s="199" t="s">
        <v>74</v>
      </c>
      <c r="E833" s="200" t="s">
        <v>907</v>
      </c>
      <c r="F833" s="200" t="s">
        <v>908</v>
      </c>
      <c r="G833" s="198"/>
      <c r="H833" s="198"/>
      <c r="I833" s="201"/>
      <c r="J833" s="202">
        <f>BK833</f>
        <v>0</v>
      </c>
      <c r="K833" s="198"/>
      <c r="L833" s="203"/>
      <c r="M833" s="204"/>
      <c r="N833" s="205"/>
      <c r="O833" s="205"/>
      <c r="P833" s="206">
        <f>SUM(P834:P860)</f>
        <v>0</v>
      </c>
      <c r="Q833" s="205"/>
      <c r="R833" s="206">
        <f>SUM(R834:R860)</f>
        <v>0</v>
      </c>
      <c r="S833" s="205"/>
      <c r="T833" s="207">
        <f>SUM(T834:T860)</f>
        <v>0</v>
      </c>
      <c r="U833" s="11"/>
      <c r="V833" s="11"/>
      <c r="W833" s="11"/>
      <c r="X833" s="11"/>
      <c r="Y833" s="11"/>
      <c r="Z833" s="11"/>
      <c r="AA833" s="11"/>
      <c r="AB833" s="11"/>
      <c r="AC833" s="11"/>
      <c r="AD833" s="11"/>
      <c r="AE833" s="11"/>
      <c r="AR833" s="208" t="s">
        <v>85</v>
      </c>
      <c r="AT833" s="209" t="s">
        <v>74</v>
      </c>
      <c r="AU833" s="209" t="s">
        <v>75</v>
      </c>
      <c r="AY833" s="208" t="s">
        <v>141</v>
      </c>
      <c r="BK833" s="210">
        <f>SUM(BK834:BK860)</f>
        <v>0</v>
      </c>
    </row>
    <row r="834" s="2" customFormat="1" ht="21.75" customHeight="1">
      <c r="A834" s="38"/>
      <c r="B834" s="39"/>
      <c r="C834" s="211" t="s">
        <v>909</v>
      </c>
      <c r="D834" s="211" t="s">
        <v>142</v>
      </c>
      <c r="E834" s="212" t="s">
        <v>910</v>
      </c>
      <c r="F834" s="213" t="s">
        <v>911</v>
      </c>
      <c r="G834" s="214" t="s">
        <v>145</v>
      </c>
      <c r="H834" s="215">
        <v>1029.903</v>
      </c>
      <c r="I834" s="216"/>
      <c r="J834" s="217">
        <f>ROUND(I834*H834,2)</f>
        <v>0</v>
      </c>
      <c r="K834" s="218"/>
      <c r="L834" s="44"/>
      <c r="M834" s="219" t="s">
        <v>1</v>
      </c>
      <c r="N834" s="220" t="s">
        <v>40</v>
      </c>
      <c r="O834" s="91"/>
      <c r="P834" s="221">
        <f>O834*H834</f>
        <v>0</v>
      </c>
      <c r="Q834" s="221">
        <v>0</v>
      </c>
      <c r="R834" s="221">
        <f>Q834*H834</f>
        <v>0</v>
      </c>
      <c r="S834" s="221">
        <v>0</v>
      </c>
      <c r="T834" s="222">
        <f>S834*H834</f>
        <v>0</v>
      </c>
      <c r="U834" s="38"/>
      <c r="V834" s="38"/>
      <c r="W834" s="38"/>
      <c r="X834" s="38"/>
      <c r="Y834" s="38"/>
      <c r="Z834" s="38"/>
      <c r="AA834" s="38"/>
      <c r="AB834" s="38"/>
      <c r="AC834" s="38"/>
      <c r="AD834" s="38"/>
      <c r="AE834" s="38"/>
      <c r="AR834" s="223" t="s">
        <v>260</v>
      </c>
      <c r="AT834" s="223" t="s">
        <v>142</v>
      </c>
      <c r="AU834" s="223" t="s">
        <v>83</v>
      </c>
      <c r="AY834" s="17" t="s">
        <v>141</v>
      </c>
      <c r="BE834" s="224">
        <f>IF(N834="základní",J834,0)</f>
        <v>0</v>
      </c>
      <c r="BF834" s="224">
        <f>IF(N834="snížená",J834,0)</f>
        <v>0</v>
      </c>
      <c r="BG834" s="224">
        <f>IF(N834="zákl. přenesená",J834,0)</f>
        <v>0</v>
      </c>
      <c r="BH834" s="224">
        <f>IF(N834="sníž. přenesená",J834,0)</f>
        <v>0</v>
      </c>
      <c r="BI834" s="224">
        <f>IF(N834="nulová",J834,0)</f>
        <v>0</v>
      </c>
      <c r="BJ834" s="17" t="s">
        <v>83</v>
      </c>
      <c r="BK834" s="224">
        <f>ROUND(I834*H834,2)</f>
        <v>0</v>
      </c>
      <c r="BL834" s="17" t="s">
        <v>260</v>
      </c>
      <c r="BM834" s="223" t="s">
        <v>912</v>
      </c>
    </row>
    <row r="835" s="2" customFormat="1" ht="16.5" customHeight="1">
      <c r="A835" s="38"/>
      <c r="B835" s="39"/>
      <c r="C835" s="211" t="s">
        <v>913</v>
      </c>
      <c r="D835" s="211" t="s">
        <v>142</v>
      </c>
      <c r="E835" s="212" t="s">
        <v>914</v>
      </c>
      <c r="F835" s="213" t="s">
        <v>915</v>
      </c>
      <c r="G835" s="214" t="s">
        <v>145</v>
      </c>
      <c r="H835" s="215">
        <v>1029.903</v>
      </c>
      <c r="I835" s="216"/>
      <c r="J835" s="217">
        <f>ROUND(I835*H835,2)</f>
        <v>0</v>
      </c>
      <c r="K835" s="218"/>
      <c r="L835" s="44"/>
      <c r="M835" s="219" t="s">
        <v>1</v>
      </c>
      <c r="N835" s="220" t="s">
        <v>40</v>
      </c>
      <c r="O835" s="91"/>
      <c r="P835" s="221">
        <f>O835*H835</f>
        <v>0</v>
      </c>
      <c r="Q835" s="221">
        <v>0</v>
      </c>
      <c r="R835" s="221">
        <f>Q835*H835</f>
        <v>0</v>
      </c>
      <c r="S835" s="221">
        <v>0</v>
      </c>
      <c r="T835" s="222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23" t="s">
        <v>260</v>
      </c>
      <c r="AT835" s="223" t="s">
        <v>142</v>
      </c>
      <c r="AU835" s="223" t="s">
        <v>83</v>
      </c>
      <c r="AY835" s="17" t="s">
        <v>141</v>
      </c>
      <c r="BE835" s="224">
        <f>IF(N835="základní",J835,0)</f>
        <v>0</v>
      </c>
      <c r="BF835" s="224">
        <f>IF(N835="snížená",J835,0)</f>
        <v>0</v>
      </c>
      <c r="BG835" s="224">
        <f>IF(N835="zákl. přenesená",J835,0)</f>
        <v>0</v>
      </c>
      <c r="BH835" s="224">
        <f>IF(N835="sníž. přenesená",J835,0)</f>
        <v>0</v>
      </c>
      <c r="BI835" s="224">
        <f>IF(N835="nulová",J835,0)</f>
        <v>0</v>
      </c>
      <c r="BJ835" s="17" t="s">
        <v>83</v>
      </c>
      <c r="BK835" s="224">
        <f>ROUND(I835*H835,2)</f>
        <v>0</v>
      </c>
      <c r="BL835" s="17" t="s">
        <v>260</v>
      </c>
      <c r="BM835" s="223" t="s">
        <v>916</v>
      </c>
    </row>
    <row r="836" s="12" customFormat="1">
      <c r="A836" s="12"/>
      <c r="B836" s="225"/>
      <c r="C836" s="226"/>
      <c r="D836" s="227" t="s">
        <v>148</v>
      </c>
      <c r="E836" s="228" t="s">
        <v>1</v>
      </c>
      <c r="F836" s="229" t="s">
        <v>917</v>
      </c>
      <c r="G836" s="226"/>
      <c r="H836" s="230">
        <v>40.155000000000001</v>
      </c>
      <c r="I836" s="231"/>
      <c r="J836" s="226"/>
      <c r="K836" s="226"/>
      <c r="L836" s="232"/>
      <c r="M836" s="233"/>
      <c r="N836" s="234"/>
      <c r="O836" s="234"/>
      <c r="P836" s="234"/>
      <c r="Q836" s="234"/>
      <c r="R836" s="234"/>
      <c r="S836" s="234"/>
      <c r="T836" s="235"/>
      <c r="U836" s="12"/>
      <c r="V836" s="12"/>
      <c r="W836" s="12"/>
      <c r="X836" s="12"/>
      <c r="Y836" s="12"/>
      <c r="Z836" s="12"/>
      <c r="AA836" s="12"/>
      <c r="AB836" s="12"/>
      <c r="AC836" s="12"/>
      <c r="AD836" s="12"/>
      <c r="AE836" s="12"/>
      <c r="AT836" s="236" t="s">
        <v>148</v>
      </c>
      <c r="AU836" s="236" t="s">
        <v>83</v>
      </c>
      <c r="AV836" s="12" t="s">
        <v>85</v>
      </c>
      <c r="AW836" s="12" t="s">
        <v>32</v>
      </c>
      <c r="AX836" s="12" t="s">
        <v>75</v>
      </c>
      <c r="AY836" s="236" t="s">
        <v>141</v>
      </c>
    </row>
    <row r="837" s="12" customFormat="1">
      <c r="A837" s="12"/>
      <c r="B837" s="225"/>
      <c r="C837" s="226"/>
      <c r="D837" s="227" t="s">
        <v>148</v>
      </c>
      <c r="E837" s="228" t="s">
        <v>1</v>
      </c>
      <c r="F837" s="229" t="s">
        <v>918</v>
      </c>
      <c r="G837" s="226"/>
      <c r="H837" s="230">
        <v>26.16</v>
      </c>
      <c r="I837" s="231"/>
      <c r="J837" s="226"/>
      <c r="K837" s="226"/>
      <c r="L837" s="232"/>
      <c r="M837" s="233"/>
      <c r="N837" s="234"/>
      <c r="O837" s="234"/>
      <c r="P837" s="234"/>
      <c r="Q837" s="234"/>
      <c r="R837" s="234"/>
      <c r="S837" s="234"/>
      <c r="T837" s="235"/>
      <c r="U837" s="12"/>
      <c r="V837" s="12"/>
      <c r="W837" s="12"/>
      <c r="X837" s="12"/>
      <c r="Y837" s="12"/>
      <c r="Z837" s="12"/>
      <c r="AA837" s="12"/>
      <c r="AB837" s="12"/>
      <c r="AC837" s="12"/>
      <c r="AD837" s="12"/>
      <c r="AE837" s="12"/>
      <c r="AT837" s="236" t="s">
        <v>148</v>
      </c>
      <c r="AU837" s="236" t="s">
        <v>83</v>
      </c>
      <c r="AV837" s="12" t="s">
        <v>85</v>
      </c>
      <c r="AW837" s="12" t="s">
        <v>32</v>
      </c>
      <c r="AX837" s="12" t="s">
        <v>75</v>
      </c>
      <c r="AY837" s="236" t="s">
        <v>141</v>
      </c>
    </row>
    <row r="838" s="12" customFormat="1">
      <c r="A838" s="12"/>
      <c r="B838" s="225"/>
      <c r="C838" s="226"/>
      <c r="D838" s="227" t="s">
        <v>148</v>
      </c>
      <c r="E838" s="228" t="s">
        <v>1</v>
      </c>
      <c r="F838" s="229" t="s">
        <v>917</v>
      </c>
      <c r="G838" s="226"/>
      <c r="H838" s="230">
        <v>40.155000000000001</v>
      </c>
      <c r="I838" s="231"/>
      <c r="J838" s="226"/>
      <c r="K838" s="226"/>
      <c r="L838" s="232"/>
      <c r="M838" s="233"/>
      <c r="N838" s="234"/>
      <c r="O838" s="234"/>
      <c r="P838" s="234"/>
      <c r="Q838" s="234"/>
      <c r="R838" s="234"/>
      <c r="S838" s="234"/>
      <c r="T838" s="235"/>
      <c r="U838" s="12"/>
      <c r="V838" s="12"/>
      <c r="W838" s="12"/>
      <c r="X838" s="12"/>
      <c r="Y838" s="12"/>
      <c r="Z838" s="12"/>
      <c r="AA838" s="12"/>
      <c r="AB838" s="12"/>
      <c r="AC838" s="12"/>
      <c r="AD838" s="12"/>
      <c r="AE838" s="12"/>
      <c r="AT838" s="236" t="s">
        <v>148</v>
      </c>
      <c r="AU838" s="236" t="s">
        <v>83</v>
      </c>
      <c r="AV838" s="12" t="s">
        <v>85</v>
      </c>
      <c r="AW838" s="12" t="s">
        <v>32</v>
      </c>
      <c r="AX838" s="12" t="s">
        <v>75</v>
      </c>
      <c r="AY838" s="236" t="s">
        <v>141</v>
      </c>
    </row>
    <row r="839" s="12" customFormat="1">
      <c r="A839" s="12"/>
      <c r="B839" s="225"/>
      <c r="C839" s="226"/>
      <c r="D839" s="227" t="s">
        <v>148</v>
      </c>
      <c r="E839" s="228" t="s">
        <v>1</v>
      </c>
      <c r="F839" s="229" t="s">
        <v>919</v>
      </c>
      <c r="G839" s="226"/>
      <c r="H839" s="230">
        <v>33.494999999999997</v>
      </c>
      <c r="I839" s="231"/>
      <c r="J839" s="226"/>
      <c r="K839" s="226"/>
      <c r="L839" s="232"/>
      <c r="M839" s="233"/>
      <c r="N839" s="234"/>
      <c r="O839" s="234"/>
      <c r="P839" s="234"/>
      <c r="Q839" s="234"/>
      <c r="R839" s="234"/>
      <c r="S839" s="234"/>
      <c r="T839" s="235"/>
      <c r="U839" s="12"/>
      <c r="V839" s="12"/>
      <c r="W839" s="12"/>
      <c r="X839" s="12"/>
      <c r="Y839" s="12"/>
      <c r="Z839" s="12"/>
      <c r="AA839" s="12"/>
      <c r="AB839" s="12"/>
      <c r="AC839" s="12"/>
      <c r="AD839" s="12"/>
      <c r="AE839" s="12"/>
      <c r="AT839" s="236" t="s">
        <v>148</v>
      </c>
      <c r="AU839" s="236" t="s">
        <v>83</v>
      </c>
      <c r="AV839" s="12" t="s">
        <v>85</v>
      </c>
      <c r="AW839" s="12" t="s">
        <v>32</v>
      </c>
      <c r="AX839" s="12" t="s">
        <v>75</v>
      </c>
      <c r="AY839" s="236" t="s">
        <v>141</v>
      </c>
    </row>
    <row r="840" s="12" customFormat="1">
      <c r="A840" s="12"/>
      <c r="B840" s="225"/>
      <c r="C840" s="226"/>
      <c r="D840" s="227" t="s">
        <v>148</v>
      </c>
      <c r="E840" s="228" t="s">
        <v>1</v>
      </c>
      <c r="F840" s="229" t="s">
        <v>920</v>
      </c>
      <c r="G840" s="226"/>
      <c r="H840" s="230">
        <v>24.975000000000001</v>
      </c>
      <c r="I840" s="231"/>
      <c r="J840" s="226"/>
      <c r="K840" s="226"/>
      <c r="L840" s="232"/>
      <c r="M840" s="233"/>
      <c r="N840" s="234"/>
      <c r="O840" s="234"/>
      <c r="P840" s="234"/>
      <c r="Q840" s="234"/>
      <c r="R840" s="234"/>
      <c r="S840" s="234"/>
      <c r="T840" s="235"/>
      <c r="U840" s="12"/>
      <c r="V840" s="12"/>
      <c r="W840" s="12"/>
      <c r="X840" s="12"/>
      <c r="Y840" s="12"/>
      <c r="Z840" s="12"/>
      <c r="AA840" s="12"/>
      <c r="AB840" s="12"/>
      <c r="AC840" s="12"/>
      <c r="AD840" s="12"/>
      <c r="AE840" s="12"/>
      <c r="AT840" s="236" t="s">
        <v>148</v>
      </c>
      <c r="AU840" s="236" t="s">
        <v>83</v>
      </c>
      <c r="AV840" s="12" t="s">
        <v>85</v>
      </c>
      <c r="AW840" s="12" t="s">
        <v>32</v>
      </c>
      <c r="AX840" s="12" t="s">
        <v>75</v>
      </c>
      <c r="AY840" s="236" t="s">
        <v>141</v>
      </c>
    </row>
    <row r="841" s="12" customFormat="1">
      <c r="A841" s="12"/>
      <c r="B841" s="225"/>
      <c r="C841" s="226"/>
      <c r="D841" s="227" t="s">
        <v>148</v>
      </c>
      <c r="E841" s="228" t="s">
        <v>1</v>
      </c>
      <c r="F841" s="229" t="s">
        <v>921</v>
      </c>
      <c r="G841" s="226"/>
      <c r="H841" s="230">
        <v>52.590000000000003</v>
      </c>
      <c r="I841" s="231"/>
      <c r="J841" s="226"/>
      <c r="K841" s="226"/>
      <c r="L841" s="232"/>
      <c r="M841" s="233"/>
      <c r="N841" s="234"/>
      <c r="O841" s="234"/>
      <c r="P841" s="234"/>
      <c r="Q841" s="234"/>
      <c r="R841" s="234"/>
      <c r="S841" s="234"/>
      <c r="T841" s="235"/>
      <c r="U841" s="12"/>
      <c r="V841" s="12"/>
      <c r="W841" s="12"/>
      <c r="X841" s="12"/>
      <c r="Y841" s="12"/>
      <c r="Z841" s="12"/>
      <c r="AA841" s="12"/>
      <c r="AB841" s="12"/>
      <c r="AC841" s="12"/>
      <c r="AD841" s="12"/>
      <c r="AE841" s="12"/>
      <c r="AT841" s="236" t="s">
        <v>148</v>
      </c>
      <c r="AU841" s="236" t="s">
        <v>83</v>
      </c>
      <c r="AV841" s="12" t="s">
        <v>85</v>
      </c>
      <c r="AW841" s="12" t="s">
        <v>32</v>
      </c>
      <c r="AX841" s="12" t="s">
        <v>75</v>
      </c>
      <c r="AY841" s="236" t="s">
        <v>141</v>
      </c>
    </row>
    <row r="842" s="12" customFormat="1">
      <c r="A842" s="12"/>
      <c r="B842" s="225"/>
      <c r="C842" s="226"/>
      <c r="D842" s="227" t="s">
        <v>148</v>
      </c>
      <c r="E842" s="228" t="s">
        <v>1</v>
      </c>
      <c r="F842" s="229" t="s">
        <v>922</v>
      </c>
      <c r="G842" s="226"/>
      <c r="H842" s="230">
        <v>62.024999999999999</v>
      </c>
      <c r="I842" s="231"/>
      <c r="J842" s="226"/>
      <c r="K842" s="226"/>
      <c r="L842" s="232"/>
      <c r="M842" s="233"/>
      <c r="N842" s="234"/>
      <c r="O842" s="234"/>
      <c r="P842" s="234"/>
      <c r="Q842" s="234"/>
      <c r="R842" s="234"/>
      <c r="S842" s="234"/>
      <c r="T842" s="235"/>
      <c r="U842" s="12"/>
      <c r="V842" s="12"/>
      <c r="W842" s="12"/>
      <c r="X842" s="12"/>
      <c r="Y842" s="12"/>
      <c r="Z842" s="12"/>
      <c r="AA842" s="12"/>
      <c r="AB842" s="12"/>
      <c r="AC842" s="12"/>
      <c r="AD842" s="12"/>
      <c r="AE842" s="12"/>
      <c r="AT842" s="236" t="s">
        <v>148</v>
      </c>
      <c r="AU842" s="236" t="s">
        <v>83</v>
      </c>
      <c r="AV842" s="12" t="s">
        <v>85</v>
      </c>
      <c r="AW842" s="12" t="s">
        <v>32</v>
      </c>
      <c r="AX842" s="12" t="s">
        <v>75</v>
      </c>
      <c r="AY842" s="236" t="s">
        <v>141</v>
      </c>
    </row>
    <row r="843" s="12" customFormat="1">
      <c r="A843" s="12"/>
      <c r="B843" s="225"/>
      <c r="C843" s="226"/>
      <c r="D843" s="227" t="s">
        <v>148</v>
      </c>
      <c r="E843" s="228" t="s">
        <v>1</v>
      </c>
      <c r="F843" s="229" t="s">
        <v>923</v>
      </c>
      <c r="G843" s="226"/>
      <c r="H843" s="230">
        <v>20.925000000000001</v>
      </c>
      <c r="I843" s="231"/>
      <c r="J843" s="226"/>
      <c r="K843" s="226"/>
      <c r="L843" s="232"/>
      <c r="M843" s="233"/>
      <c r="N843" s="234"/>
      <c r="O843" s="234"/>
      <c r="P843" s="234"/>
      <c r="Q843" s="234"/>
      <c r="R843" s="234"/>
      <c r="S843" s="234"/>
      <c r="T843" s="235"/>
      <c r="U843" s="12"/>
      <c r="V843" s="12"/>
      <c r="W843" s="12"/>
      <c r="X843" s="12"/>
      <c r="Y843" s="12"/>
      <c r="Z843" s="12"/>
      <c r="AA843" s="12"/>
      <c r="AB843" s="12"/>
      <c r="AC843" s="12"/>
      <c r="AD843" s="12"/>
      <c r="AE843" s="12"/>
      <c r="AT843" s="236" t="s">
        <v>148</v>
      </c>
      <c r="AU843" s="236" t="s">
        <v>83</v>
      </c>
      <c r="AV843" s="12" t="s">
        <v>85</v>
      </c>
      <c r="AW843" s="12" t="s">
        <v>32</v>
      </c>
      <c r="AX843" s="12" t="s">
        <v>75</v>
      </c>
      <c r="AY843" s="236" t="s">
        <v>141</v>
      </c>
    </row>
    <row r="844" s="12" customFormat="1">
      <c r="A844" s="12"/>
      <c r="B844" s="225"/>
      <c r="C844" s="226"/>
      <c r="D844" s="227" t="s">
        <v>148</v>
      </c>
      <c r="E844" s="228" t="s">
        <v>1</v>
      </c>
      <c r="F844" s="229" t="s">
        <v>924</v>
      </c>
      <c r="G844" s="226"/>
      <c r="H844" s="230">
        <v>106.575</v>
      </c>
      <c r="I844" s="231"/>
      <c r="J844" s="226"/>
      <c r="K844" s="226"/>
      <c r="L844" s="232"/>
      <c r="M844" s="233"/>
      <c r="N844" s="234"/>
      <c r="O844" s="234"/>
      <c r="P844" s="234"/>
      <c r="Q844" s="234"/>
      <c r="R844" s="234"/>
      <c r="S844" s="234"/>
      <c r="T844" s="235"/>
      <c r="U844" s="12"/>
      <c r="V844" s="12"/>
      <c r="W844" s="12"/>
      <c r="X844" s="12"/>
      <c r="Y844" s="12"/>
      <c r="Z844" s="12"/>
      <c r="AA844" s="12"/>
      <c r="AB844" s="12"/>
      <c r="AC844" s="12"/>
      <c r="AD844" s="12"/>
      <c r="AE844" s="12"/>
      <c r="AT844" s="236" t="s">
        <v>148</v>
      </c>
      <c r="AU844" s="236" t="s">
        <v>83</v>
      </c>
      <c r="AV844" s="12" t="s">
        <v>85</v>
      </c>
      <c r="AW844" s="12" t="s">
        <v>32</v>
      </c>
      <c r="AX844" s="12" t="s">
        <v>75</v>
      </c>
      <c r="AY844" s="236" t="s">
        <v>141</v>
      </c>
    </row>
    <row r="845" s="12" customFormat="1">
      <c r="A845" s="12"/>
      <c r="B845" s="225"/>
      <c r="C845" s="226"/>
      <c r="D845" s="227" t="s">
        <v>148</v>
      </c>
      <c r="E845" s="228" t="s">
        <v>1</v>
      </c>
      <c r="F845" s="229" t="s">
        <v>925</v>
      </c>
      <c r="G845" s="226"/>
      <c r="H845" s="230">
        <v>47.189999999999998</v>
      </c>
      <c r="I845" s="231"/>
      <c r="J845" s="226"/>
      <c r="K845" s="226"/>
      <c r="L845" s="232"/>
      <c r="M845" s="233"/>
      <c r="N845" s="234"/>
      <c r="O845" s="234"/>
      <c r="P845" s="234"/>
      <c r="Q845" s="234"/>
      <c r="R845" s="234"/>
      <c r="S845" s="234"/>
      <c r="T845" s="235"/>
      <c r="U845" s="12"/>
      <c r="V845" s="12"/>
      <c r="W845" s="12"/>
      <c r="X845" s="12"/>
      <c r="Y845" s="12"/>
      <c r="Z845" s="12"/>
      <c r="AA845" s="12"/>
      <c r="AB845" s="12"/>
      <c r="AC845" s="12"/>
      <c r="AD845" s="12"/>
      <c r="AE845" s="12"/>
      <c r="AT845" s="236" t="s">
        <v>148</v>
      </c>
      <c r="AU845" s="236" t="s">
        <v>83</v>
      </c>
      <c r="AV845" s="12" t="s">
        <v>85</v>
      </c>
      <c r="AW845" s="12" t="s">
        <v>32</v>
      </c>
      <c r="AX845" s="12" t="s">
        <v>75</v>
      </c>
      <c r="AY845" s="236" t="s">
        <v>141</v>
      </c>
    </row>
    <row r="846" s="12" customFormat="1">
      <c r="A846" s="12"/>
      <c r="B846" s="225"/>
      <c r="C846" s="226"/>
      <c r="D846" s="227" t="s">
        <v>148</v>
      </c>
      <c r="E846" s="228" t="s">
        <v>1</v>
      </c>
      <c r="F846" s="229" t="s">
        <v>926</v>
      </c>
      <c r="G846" s="226"/>
      <c r="H846" s="230">
        <v>32.369999999999997</v>
      </c>
      <c r="I846" s="231"/>
      <c r="J846" s="226"/>
      <c r="K846" s="226"/>
      <c r="L846" s="232"/>
      <c r="M846" s="233"/>
      <c r="N846" s="234"/>
      <c r="O846" s="234"/>
      <c r="P846" s="234"/>
      <c r="Q846" s="234"/>
      <c r="R846" s="234"/>
      <c r="S846" s="234"/>
      <c r="T846" s="235"/>
      <c r="U846" s="12"/>
      <c r="V846" s="12"/>
      <c r="W846" s="12"/>
      <c r="X846" s="12"/>
      <c r="Y846" s="12"/>
      <c r="Z846" s="12"/>
      <c r="AA846" s="12"/>
      <c r="AB846" s="12"/>
      <c r="AC846" s="12"/>
      <c r="AD846" s="12"/>
      <c r="AE846" s="12"/>
      <c r="AT846" s="236" t="s">
        <v>148</v>
      </c>
      <c r="AU846" s="236" t="s">
        <v>83</v>
      </c>
      <c r="AV846" s="12" t="s">
        <v>85</v>
      </c>
      <c r="AW846" s="12" t="s">
        <v>32</v>
      </c>
      <c r="AX846" s="12" t="s">
        <v>75</v>
      </c>
      <c r="AY846" s="236" t="s">
        <v>141</v>
      </c>
    </row>
    <row r="847" s="12" customFormat="1">
      <c r="A847" s="12"/>
      <c r="B847" s="225"/>
      <c r="C847" s="226"/>
      <c r="D847" s="227" t="s">
        <v>148</v>
      </c>
      <c r="E847" s="228" t="s">
        <v>1</v>
      </c>
      <c r="F847" s="229" t="s">
        <v>927</v>
      </c>
      <c r="G847" s="226"/>
      <c r="H847" s="230">
        <v>47.715000000000003</v>
      </c>
      <c r="I847" s="231"/>
      <c r="J847" s="226"/>
      <c r="K847" s="226"/>
      <c r="L847" s="232"/>
      <c r="M847" s="233"/>
      <c r="N847" s="234"/>
      <c r="O847" s="234"/>
      <c r="P847" s="234"/>
      <c r="Q847" s="234"/>
      <c r="R847" s="234"/>
      <c r="S847" s="234"/>
      <c r="T847" s="235"/>
      <c r="U847" s="12"/>
      <c r="V847" s="12"/>
      <c r="W847" s="12"/>
      <c r="X847" s="12"/>
      <c r="Y847" s="12"/>
      <c r="Z847" s="12"/>
      <c r="AA847" s="12"/>
      <c r="AB847" s="12"/>
      <c r="AC847" s="12"/>
      <c r="AD847" s="12"/>
      <c r="AE847" s="12"/>
      <c r="AT847" s="236" t="s">
        <v>148</v>
      </c>
      <c r="AU847" s="236" t="s">
        <v>83</v>
      </c>
      <c r="AV847" s="12" t="s">
        <v>85</v>
      </c>
      <c r="AW847" s="12" t="s">
        <v>32</v>
      </c>
      <c r="AX847" s="12" t="s">
        <v>75</v>
      </c>
      <c r="AY847" s="236" t="s">
        <v>141</v>
      </c>
    </row>
    <row r="848" s="12" customFormat="1">
      <c r="A848" s="12"/>
      <c r="B848" s="225"/>
      <c r="C848" s="226"/>
      <c r="D848" s="227" t="s">
        <v>148</v>
      </c>
      <c r="E848" s="228" t="s">
        <v>1</v>
      </c>
      <c r="F848" s="229" t="s">
        <v>928</v>
      </c>
      <c r="G848" s="226"/>
      <c r="H848" s="230">
        <v>39.630000000000003</v>
      </c>
      <c r="I848" s="231"/>
      <c r="J848" s="226"/>
      <c r="K848" s="226"/>
      <c r="L848" s="232"/>
      <c r="M848" s="233"/>
      <c r="N848" s="234"/>
      <c r="O848" s="234"/>
      <c r="P848" s="234"/>
      <c r="Q848" s="234"/>
      <c r="R848" s="234"/>
      <c r="S848" s="234"/>
      <c r="T848" s="235"/>
      <c r="U848" s="12"/>
      <c r="V848" s="12"/>
      <c r="W848" s="12"/>
      <c r="X848" s="12"/>
      <c r="Y848" s="12"/>
      <c r="Z848" s="12"/>
      <c r="AA848" s="12"/>
      <c r="AB848" s="12"/>
      <c r="AC848" s="12"/>
      <c r="AD848" s="12"/>
      <c r="AE848" s="12"/>
      <c r="AT848" s="236" t="s">
        <v>148</v>
      </c>
      <c r="AU848" s="236" t="s">
        <v>83</v>
      </c>
      <c r="AV848" s="12" t="s">
        <v>85</v>
      </c>
      <c r="AW848" s="12" t="s">
        <v>32</v>
      </c>
      <c r="AX848" s="12" t="s">
        <v>75</v>
      </c>
      <c r="AY848" s="236" t="s">
        <v>141</v>
      </c>
    </row>
    <row r="849" s="12" customFormat="1">
      <c r="A849" s="12"/>
      <c r="B849" s="225"/>
      <c r="C849" s="226"/>
      <c r="D849" s="227" t="s">
        <v>148</v>
      </c>
      <c r="E849" s="228" t="s">
        <v>1</v>
      </c>
      <c r="F849" s="229" t="s">
        <v>929</v>
      </c>
      <c r="G849" s="226"/>
      <c r="H849" s="230">
        <v>38.954999999999998</v>
      </c>
      <c r="I849" s="231"/>
      <c r="J849" s="226"/>
      <c r="K849" s="226"/>
      <c r="L849" s="232"/>
      <c r="M849" s="233"/>
      <c r="N849" s="234"/>
      <c r="O849" s="234"/>
      <c r="P849" s="234"/>
      <c r="Q849" s="234"/>
      <c r="R849" s="234"/>
      <c r="S849" s="234"/>
      <c r="T849" s="235"/>
      <c r="U849" s="12"/>
      <c r="V849" s="12"/>
      <c r="W849" s="12"/>
      <c r="X849" s="12"/>
      <c r="Y849" s="12"/>
      <c r="Z849" s="12"/>
      <c r="AA849" s="12"/>
      <c r="AB849" s="12"/>
      <c r="AC849" s="12"/>
      <c r="AD849" s="12"/>
      <c r="AE849" s="12"/>
      <c r="AT849" s="236" t="s">
        <v>148</v>
      </c>
      <c r="AU849" s="236" t="s">
        <v>83</v>
      </c>
      <c r="AV849" s="12" t="s">
        <v>85</v>
      </c>
      <c r="AW849" s="12" t="s">
        <v>32</v>
      </c>
      <c r="AX849" s="12" t="s">
        <v>75</v>
      </c>
      <c r="AY849" s="236" t="s">
        <v>141</v>
      </c>
    </row>
    <row r="850" s="12" customFormat="1">
      <c r="A850" s="12"/>
      <c r="B850" s="225"/>
      <c r="C850" s="226"/>
      <c r="D850" s="227" t="s">
        <v>148</v>
      </c>
      <c r="E850" s="228" t="s">
        <v>1</v>
      </c>
      <c r="F850" s="229" t="s">
        <v>930</v>
      </c>
      <c r="G850" s="226"/>
      <c r="H850" s="230">
        <v>44.579999999999998</v>
      </c>
      <c r="I850" s="231"/>
      <c r="J850" s="226"/>
      <c r="K850" s="226"/>
      <c r="L850" s="232"/>
      <c r="M850" s="233"/>
      <c r="N850" s="234"/>
      <c r="O850" s="234"/>
      <c r="P850" s="234"/>
      <c r="Q850" s="234"/>
      <c r="R850" s="234"/>
      <c r="S850" s="234"/>
      <c r="T850" s="235"/>
      <c r="U850" s="12"/>
      <c r="V850" s="12"/>
      <c r="W850" s="12"/>
      <c r="X850" s="12"/>
      <c r="Y850" s="12"/>
      <c r="Z850" s="12"/>
      <c r="AA850" s="12"/>
      <c r="AB850" s="12"/>
      <c r="AC850" s="12"/>
      <c r="AD850" s="12"/>
      <c r="AE850" s="12"/>
      <c r="AT850" s="236" t="s">
        <v>148</v>
      </c>
      <c r="AU850" s="236" t="s">
        <v>83</v>
      </c>
      <c r="AV850" s="12" t="s">
        <v>85</v>
      </c>
      <c r="AW850" s="12" t="s">
        <v>32</v>
      </c>
      <c r="AX850" s="12" t="s">
        <v>75</v>
      </c>
      <c r="AY850" s="236" t="s">
        <v>141</v>
      </c>
    </row>
    <row r="851" s="12" customFormat="1">
      <c r="A851" s="12"/>
      <c r="B851" s="225"/>
      <c r="C851" s="226"/>
      <c r="D851" s="227" t="s">
        <v>148</v>
      </c>
      <c r="E851" s="228" t="s">
        <v>1</v>
      </c>
      <c r="F851" s="229" t="s">
        <v>923</v>
      </c>
      <c r="G851" s="226"/>
      <c r="H851" s="230">
        <v>20.925000000000001</v>
      </c>
      <c r="I851" s="231"/>
      <c r="J851" s="226"/>
      <c r="K851" s="226"/>
      <c r="L851" s="232"/>
      <c r="M851" s="233"/>
      <c r="N851" s="234"/>
      <c r="O851" s="234"/>
      <c r="P851" s="234"/>
      <c r="Q851" s="234"/>
      <c r="R851" s="234"/>
      <c r="S851" s="234"/>
      <c r="T851" s="235"/>
      <c r="U851" s="12"/>
      <c r="V851" s="12"/>
      <c r="W851" s="12"/>
      <c r="X851" s="12"/>
      <c r="Y851" s="12"/>
      <c r="Z851" s="12"/>
      <c r="AA851" s="12"/>
      <c r="AB851" s="12"/>
      <c r="AC851" s="12"/>
      <c r="AD851" s="12"/>
      <c r="AE851" s="12"/>
      <c r="AT851" s="236" t="s">
        <v>148</v>
      </c>
      <c r="AU851" s="236" t="s">
        <v>83</v>
      </c>
      <c r="AV851" s="12" t="s">
        <v>85</v>
      </c>
      <c r="AW851" s="12" t="s">
        <v>32</v>
      </c>
      <c r="AX851" s="12" t="s">
        <v>75</v>
      </c>
      <c r="AY851" s="236" t="s">
        <v>141</v>
      </c>
    </row>
    <row r="852" s="12" customFormat="1">
      <c r="A852" s="12"/>
      <c r="B852" s="225"/>
      <c r="C852" s="226"/>
      <c r="D852" s="227" t="s">
        <v>148</v>
      </c>
      <c r="E852" s="228" t="s">
        <v>1</v>
      </c>
      <c r="F852" s="229" t="s">
        <v>924</v>
      </c>
      <c r="G852" s="226"/>
      <c r="H852" s="230">
        <v>106.575</v>
      </c>
      <c r="I852" s="231"/>
      <c r="J852" s="226"/>
      <c r="K852" s="226"/>
      <c r="L852" s="232"/>
      <c r="M852" s="233"/>
      <c r="N852" s="234"/>
      <c r="O852" s="234"/>
      <c r="P852" s="234"/>
      <c r="Q852" s="234"/>
      <c r="R852" s="234"/>
      <c r="S852" s="234"/>
      <c r="T852" s="235"/>
      <c r="U852" s="12"/>
      <c r="V852" s="12"/>
      <c r="W852" s="12"/>
      <c r="X852" s="12"/>
      <c r="Y852" s="12"/>
      <c r="Z852" s="12"/>
      <c r="AA852" s="12"/>
      <c r="AB852" s="12"/>
      <c r="AC852" s="12"/>
      <c r="AD852" s="12"/>
      <c r="AE852" s="12"/>
      <c r="AT852" s="236" t="s">
        <v>148</v>
      </c>
      <c r="AU852" s="236" t="s">
        <v>83</v>
      </c>
      <c r="AV852" s="12" t="s">
        <v>85</v>
      </c>
      <c r="AW852" s="12" t="s">
        <v>32</v>
      </c>
      <c r="AX852" s="12" t="s">
        <v>75</v>
      </c>
      <c r="AY852" s="236" t="s">
        <v>141</v>
      </c>
    </row>
    <row r="853" s="12" customFormat="1">
      <c r="A853" s="12"/>
      <c r="B853" s="225"/>
      <c r="C853" s="226"/>
      <c r="D853" s="227" t="s">
        <v>148</v>
      </c>
      <c r="E853" s="228" t="s">
        <v>1</v>
      </c>
      <c r="F853" s="229" t="s">
        <v>929</v>
      </c>
      <c r="G853" s="226"/>
      <c r="H853" s="230">
        <v>38.954999999999998</v>
      </c>
      <c r="I853" s="231"/>
      <c r="J853" s="226"/>
      <c r="K853" s="226"/>
      <c r="L853" s="232"/>
      <c r="M853" s="233"/>
      <c r="N853" s="234"/>
      <c r="O853" s="234"/>
      <c r="P853" s="234"/>
      <c r="Q853" s="234"/>
      <c r="R853" s="234"/>
      <c r="S853" s="234"/>
      <c r="T853" s="235"/>
      <c r="U853" s="12"/>
      <c r="V853" s="12"/>
      <c r="W853" s="12"/>
      <c r="X853" s="12"/>
      <c r="Y853" s="12"/>
      <c r="Z853" s="12"/>
      <c r="AA853" s="12"/>
      <c r="AB853" s="12"/>
      <c r="AC853" s="12"/>
      <c r="AD853" s="12"/>
      <c r="AE853" s="12"/>
      <c r="AT853" s="236" t="s">
        <v>148</v>
      </c>
      <c r="AU853" s="236" t="s">
        <v>83</v>
      </c>
      <c r="AV853" s="12" t="s">
        <v>85</v>
      </c>
      <c r="AW853" s="12" t="s">
        <v>32</v>
      </c>
      <c r="AX853" s="12" t="s">
        <v>75</v>
      </c>
      <c r="AY853" s="236" t="s">
        <v>141</v>
      </c>
    </row>
    <row r="854" s="12" customFormat="1">
      <c r="A854" s="12"/>
      <c r="B854" s="225"/>
      <c r="C854" s="226"/>
      <c r="D854" s="227" t="s">
        <v>148</v>
      </c>
      <c r="E854" s="228" t="s">
        <v>1</v>
      </c>
      <c r="F854" s="229" t="s">
        <v>931</v>
      </c>
      <c r="G854" s="226"/>
      <c r="H854" s="230">
        <v>48.615000000000002</v>
      </c>
      <c r="I854" s="231"/>
      <c r="J854" s="226"/>
      <c r="K854" s="226"/>
      <c r="L854" s="232"/>
      <c r="M854" s="233"/>
      <c r="N854" s="234"/>
      <c r="O854" s="234"/>
      <c r="P854" s="234"/>
      <c r="Q854" s="234"/>
      <c r="R854" s="234"/>
      <c r="S854" s="234"/>
      <c r="T854" s="235"/>
      <c r="U854" s="12"/>
      <c r="V854" s="12"/>
      <c r="W854" s="12"/>
      <c r="X854" s="12"/>
      <c r="Y854" s="12"/>
      <c r="Z854" s="12"/>
      <c r="AA854" s="12"/>
      <c r="AB854" s="12"/>
      <c r="AC854" s="12"/>
      <c r="AD854" s="12"/>
      <c r="AE854" s="12"/>
      <c r="AT854" s="236" t="s">
        <v>148</v>
      </c>
      <c r="AU854" s="236" t="s">
        <v>83</v>
      </c>
      <c r="AV854" s="12" t="s">
        <v>85</v>
      </c>
      <c r="AW854" s="12" t="s">
        <v>32</v>
      </c>
      <c r="AX854" s="12" t="s">
        <v>75</v>
      </c>
      <c r="AY854" s="236" t="s">
        <v>141</v>
      </c>
    </row>
    <row r="855" s="12" customFormat="1">
      <c r="A855" s="12"/>
      <c r="B855" s="225"/>
      <c r="C855" s="226"/>
      <c r="D855" s="227" t="s">
        <v>148</v>
      </c>
      <c r="E855" s="228" t="s">
        <v>1</v>
      </c>
      <c r="F855" s="229" t="s">
        <v>929</v>
      </c>
      <c r="G855" s="226"/>
      <c r="H855" s="230">
        <v>38.954999999999998</v>
      </c>
      <c r="I855" s="231"/>
      <c r="J855" s="226"/>
      <c r="K855" s="226"/>
      <c r="L855" s="232"/>
      <c r="M855" s="233"/>
      <c r="N855" s="234"/>
      <c r="O855" s="234"/>
      <c r="P855" s="234"/>
      <c r="Q855" s="234"/>
      <c r="R855" s="234"/>
      <c r="S855" s="234"/>
      <c r="T855" s="235"/>
      <c r="U855" s="12"/>
      <c r="V855" s="12"/>
      <c r="W855" s="12"/>
      <c r="X855" s="12"/>
      <c r="Y855" s="12"/>
      <c r="Z855" s="12"/>
      <c r="AA855" s="12"/>
      <c r="AB855" s="12"/>
      <c r="AC855" s="12"/>
      <c r="AD855" s="12"/>
      <c r="AE855" s="12"/>
      <c r="AT855" s="236" t="s">
        <v>148</v>
      </c>
      <c r="AU855" s="236" t="s">
        <v>83</v>
      </c>
      <c r="AV855" s="12" t="s">
        <v>85</v>
      </c>
      <c r="AW855" s="12" t="s">
        <v>32</v>
      </c>
      <c r="AX855" s="12" t="s">
        <v>75</v>
      </c>
      <c r="AY855" s="236" t="s">
        <v>141</v>
      </c>
    </row>
    <row r="856" s="12" customFormat="1">
      <c r="A856" s="12"/>
      <c r="B856" s="225"/>
      <c r="C856" s="226"/>
      <c r="D856" s="227" t="s">
        <v>148</v>
      </c>
      <c r="E856" s="228" t="s">
        <v>1</v>
      </c>
      <c r="F856" s="229" t="s">
        <v>932</v>
      </c>
      <c r="G856" s="226"/>
      <c r="H856" s="230">
        <v>39.122999999999998</v>
      </c>
      <c r="I856" s="231"/>
      <c r="J856" s="226"/>
      <c r="K856" s="226"/>
      <c r="L856" s="232"/>
      <c r="M856" s="233"/>
      <c r="N856" s="234"/>
      <c r="O856" s="234"/>
      <c r="P856" s="234"/>
      <c r="Q856" s="234"/>
      <c r="R856" s="234"/>
      <c r="S856" s="234"/>
      <c r="T856" s="235"/>
      <c r="U856" s="12"/>
      <c r="V856" s="12"/>
      <c r="W856" s="12"/>
      <c r="X856" s="12"/>
      <c r="Y856" s="12"/>
      <c r="Z856" s="12"/>
      <c r="AA856" s="12"/>
      <c r="AB856" s="12"/>
      <c r="AC856" s="12"/>
      <c r="AD856" s="12"/>
      <c r="AE856" s="12"/>
      <c r="AT856" s="236" t="s">
        <v>148</v>
      </c>
      <c r="AU856" s="236" t="s">
        <v>83</v>
      </c>
      <c r="AV856" s="12" t="s">
        <v>85</v>
      </c>
      <c r="AW856" s="12" t="s">
        <v>32</v>
      </c>
      <c r="AX856" s="12" t="s">
        <v>75</v>
      </c>
      <c r="AY856" s="236" t="s">
        <v>141</v>
      </c>
    </row>
    <row r="857" s="12" customFormat="1">
      <c r="A857" s="12"/>
      <c r="B857" s="225"/>
      <c r="C857" s="226"/>
      <c r="D857" s="227" t="s">
        <v>148</v>
      </c>
      <c r="E857" s="228" t="s">
        <v>1</v>
      </c>
      <c r="F857" s="229" t="s">
        <v>933</v>
      </c>
      <c r="G857" s="226"/>
      <c r="H857" s="230">
        <v>39.405000000000001</v>
      </c>
      <c r="I857" s="231"/>
      <c r="J857" s="226"/>
      <c r="K857" s="226"/>
      <c r="L857" s="232"/>
      <c r="M857" s="233"/>
      <c r="N857" s="234"/>
      <c r="O857" s="234"/>
      <c r="P857" s="234"/>
      <c r="Q857" s="234"/>
      <c r="R857" s="234"/>
      <c r="S857" s="234"/>
      <c r="T857" s="235"/>
      <c r="U857" s="12"/>
      <c r="V857" s="12"/>
      <c r="W857" s="12"/>
      <c r="X857" s="12"/>
      <c r="Y857" s="12"/>
      <c r="Z857" s="12"/>
      <c r="AA857" s="12"/>
      <c r="AB857" s="12"/>
      <c r="AC857" s="12"/>
      <c r="AD857" s="12"/>
      <c r="AE857" s="12"/>
      <c r="AT857" s="236" t="s">
        <v>148</v>
      </c>
      <c r="AU857" s="236" t="s">
        <v>83</v>
      </c>
      <c r="AV857" s="12" t="s">
        <v>85</v>
      </c>
      <c r="AW857" s="12" t="s">
        <v>32</v>
      </c>
      <c r="AX857" s="12" t="s">
        <v>75</v>
      </c>
      <c r="AY857" s="236" t="s">
        <v>141</v>
      </c>
    </row>
    <row r="858" s="12" customFormat="1">
      <c r="A858" s="12"/>
      <c r="B858" s="225"/>
      <c r="C858" s="226"/>
      <c r="D858" s="227" t="s">
        <v>148</v>
      </c>
      <c r="E858" s="228" t="s">
        <v>1</v>
      </c>
      <c r="F858" s="229" t="s">
        <v>934</v>
      </c>
      <c r="G858" s="226"/>
      <c r="H858" s="230">
        <v>39.854999999999997</v>
      </c>
      <c r="I858" s="231"/>
      <c r="J858" s="226"/>
      <c r="K858" s="226"/>
      <c r="L858" s="232"/>
      <c r="M858" s="233"/>
      <c r="N858" s="234"/>
      <c r="O858" s="234"/>
      <c r="P858" s="234"/>
      <c r="Q858" s="234"/>
      <c r="R858" s="234"/>
      <c r="S858" s="234"/>
      <c r="T858" s="235"/>
      <c r="U858" s="12"/>
      <c r="V858" s="12"/>
      <c r="W858" s="12"/>
      <c r="X858" s="12"/>
      <c r="Y858" s="12"/>
      <c r="Z858" s="12"/>
      <c r="AA858" s="12"/>
      <c r="AB858" s="12"/>
      <c r="AC858" s="12"/>
      <c r="AD858" s="12"/>
      <c r="AE858" s="12"/>
      <c r="AT858" s="236" t="s">
        <v>148</v>
      </c>
      <c r="AU858" s="236" t="s">
        <v>83</v>
      </c>
      <c r="AV858" s="12" t="s">
        <v>85</v>
      </c>
      <c r="AW858" s="12" t="s">
        <v>32</v>
      </c>
      <c r="AX858" s="12" t="s">
        <v>75</v>
      </c>
      <c r="AY858" s="236" t="s">
        <v>141</v>
      </c>
    </row>
    <row r="859" s="13" customFormat="1">
      <c r="A859" s="13"/>
      <c r="B859" s="237"/>
      <c r="C859" s="238"/>
      <c r="D859" s="227" t="s">
        <v>148</v>
      </c>
      <c r="E859" s="239" t="s">
        <v>1</v>
      </c>
      <c r="F859" s="240" t="s">
        <v>150</v>
      </c>
      <c r="G859" s="238"/>
      <c r="H859" s="241">
        <v>1029.903</v>
      </c>
      <c r="I859" s="242"/>
      <c r="J859" s="238"/>
      <c r="K859" s="238"/>
      <c r="L859" s="243"/>
      <c r="M859" s="244"/>
      <c r="N859" s="245"/>
      <c r="O859" s="245"/>
      <c r="P859" s="245"/>
      <c r="Q859" s="245"/>
      <c r="R859" s="245"/>
      <c r="S859" s="245"/>
      <c r="T859" s="246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47" t="s">
        <v>148</v>
      </c>
      <c r="AU859" s="247" t="s">
        <v>83</v>
      </c>
      <c r="AV859" s="13" t="s">
        <v>146</v>
      </c>
      <c r="AW859" s="13" t="s">
        <v>32</v>
      </c>
      <c r="AX859" s="13" t="s">
        <v>83</v>
      </c>
      <c r="AY859" s="247" t="s">
        <v>141</v>
      </c>
    </row>
    <row r="860" s="2" customFormat="1" ht="16.5" customHeight="1">
      <c r="A860" s="38"/>
      <c r="B860" s="39"/>
      <c r="C860" s="211" t="s">
        <v>935</v>
      </c>
      <c r="D860" s="211" t="s">
        <v>142</v>
      </c>
      <c r="E860" s="212" t="s">
        <v>936</v>
      </c>
      <c r="F860" s="213" t="s">
        <v>937</v>
      </c>
      <c r="G860" s="214" t="s">
        <v>145</v>
      </c>
      <c r="H860" s="215">
        <v>5414.6689999999999</v>
      </c>
      <c r="I860" s="216"/>
      <c r="J860" s="217">
        <f>ROUND(I860*H860,2)</f>
        <v>0</v>
      </c>
      <c r="K860" s="218"/>
      <c r="L860" s="44"/>
      <c r="M860" s="219" t="s">
        <v>1</v>
      </c>
      <c r="N860" s="220" t="s">
        <v>40</v>
      </c>
      <c r="O860" s="91"/>
      <c r="P860" s="221">
        <f>O860*H860</f>
        <v>0</v>
      </c>
      <c r="Q860" s="221">
        <v>0</v>
      </c>
      <c r="R860" s="221">
        <f>Q860*H860</f>
        <v>0</v>
      </c>
      <c r="S860" s="221">
        <v>0</v>
      </c>
      <c r="T860" s="222">
        <f>S860*H860</f>
        <v>0</v>
      </c>
      <c r="U860" s="38"/>
      <c r="V860" s="38"/>
      <c r="W860" s="38"/>
      <c r="X860" s="38"/>
      <c r="Y860" s="38"/>
      <c r="Z860" s="38"/>
      <c r="AA860" s="38"/>
      <c r="AB860" s="38"/>
      <c r="AC860" s="38"/>
      <c r="AD860" s="38"/>
      <c r="AE860" s="38"/>
      <c r="AR860" s="223" t="s">
        <v>260</v>
      </c>
      <c r="AT860" s="223" t="s">
        <v>142</v>
      </c>
      <c r="AU860" s="223" t="s">
        <v>83</v>
      </c>
      <c r="AY860" s="17" t="s">
        <v>141</v>
      </c>
      <c r="BE860" s="224">
        <f>IF(N860="základní",J860,0)</f>
        <v>0</v>
      </c>
      <c r="BF860" s="224">
        <f>IF(N860="snížená",J860,0)</f>
        <v>0</v>
      </c>
      <c r="BG860" s="224">
        <f>IF(N860="zákl. přenesená",J860,0)</f>
        <v>0</v>
      </c>
      <c r="BH860" s="224">
        <f>IF(N860="sníž. přenesená",J860,0)</f>
        <v>0</v>
      </c>
      <c r="BI860" s="224">
        <f>IF(N860="nulová",J860,0)</f>
        <v>0</v>
      </c>
      <c r="BJ860" s="17" t="s">
        <v>83</v>
      </c>
      <c r="BK860" s="224">
        <f>ROUND(I860*H860,2)</f>
        <v>0</v>
      </c>
      <c r="BL860" s="17" t="s">
        <v>260</v>
      </c>
      <c r="BM860" s="223" t="s">
        <v>938</v>
      </c>
    </row>
    <row r="861" s="11" customFormat="1" ht="25.92" customHeight="1">
      <c r="A861" s="11"/>
      <c r="B861" s="197"/>
      <c r="C861" s="198"/>
      <c r="D861" s="199" t="s">
        <v>74</v>
      </c>
      <c r="E861" s="200" t="s">
        <v>939</v>
      </c>
      <c r="F861" s="200" t="s">
        <v>940</v>
      </c>
      <c r="G861" s="198"/>
      <c r="H861" s="198"/>
      <c r="I861" s="201"/>
      <c r="J861" s="202">
        <f>BK861</f>
        <v>0</v>
      </c>
      <c r="K861" s="198"/>
      <c r="L861" s="203"/>
      <c r="M861" s="204"/>
      <c r="N861" s="205"/>
      <c r="O861" s="205"/>
      <c r="P861" s="206">
        <f>SUM(P862:P876)</f>
        <v>0</v>
      </c>
      <c r="Q861" s="205"/>
      <c r="R861" s="206">
        <f>SUM(R862:R876)</f>
        <v>0</v>
      </c>
      <c r="S861" s="205"/>
      <c r="T861" s="207">
        <f>SUM(T862:T876)</f>
        <v>0</v>
      </c>
      <c r="U861" s="11"/>
      <c r="V861" s="11"/>
      <c r="W861" s="11"/>
      <c r="X861" s="11"/>
      <c r="Y861" s="11"/>
      <c r="Z861" s="11"/>
      <c r="AA861" s="11"/>
      <c r="AB861" s="11"/>
      <c r="AC861" s="11"/>
      <c r="AD861" s="11"/>
      <c r="AE861" s="11"/>
      <c r="AR861" s="208" t="s">
        <v>85</v>
      </c>
      <c r="AT861" s="209" t="s">
        <v>74</v>
      </c>
      <c r="AU861" s="209" t="s">
        <v>75</v>
      </c>
      <c r="AY861" s="208" t="s">
        <v>141</v>
      </c>
      <c r="BK861" s="210">
        <f>SUM(BK862:BK876)</f>
        <v>0</v>
      </c>
    </row>
    <row r="862" s="2" customFormat="1" ht="16.5" customHeight="1">
      <c r="A862" s="38"/>
      <c r="B862" s="39"/>
      <c r="C862" s="211" t="s">
        <v>941</v>
      </c>
      <c r="D862" s="211" t="s">
        <v>142</v>
      </c>
      <c r="E862" s="212" t="s">
        <v>942</v>
      </c>
      <c r="F862" s="213" t="s">
        <v>943</v>
      </c>
      <c r="G862" s="214" t="s">
        <v>145</v>
      </c>
      <c r="H862" s="215">
        <v>27.539999999999999</v>
      </c>
      <c r="I862" s="216"/>
      <c r="J862" s="217">
        <f>ROUND(I862*H862,2)</f>
        <v>0</v>
      </c>
      <c r="K862" s="218"/>
      <c r="L862" s="44"/>
      <c r="M862" s="219" t="s">
        <v>1</v>
      </c>
      <c r="N862" s="220" t="s">
        <v>40</v>
      </c>
      <c r="O862" s="91"/>
      <c r="P862" s="221">
        <f>O862*H862</f>
        <v>0</v>
      </c>
      <c r="Q862" s="221">
        <v>0</v>
      </c>
      <c r="R862" s="221">
        <f>Q862*H862</f>
        <v>0</v>
      </c>
      <c r="S862" s="221">
        <v>0</v>
      </c>
      <c r="T862" s="222">
        <f>S862*H862</f>
        <v>0</v>
      </c>
      <c r="U862" s="38"/>
      <c r="V862" s="38"/>
      <c r="W862" s="38"/>
      <c r="X862" s="38"/>
      <c r="Y862" s="38"/>
      <c r="Z862" s="38"/>
      <c r="AA862" s="38"/>
      <c r="AB862" s="38"/>
      <c r="AC862" s="38"/>
      <c r="AD862" s="38"/>
      <c r="AE862" s="38"/>
      <c r="AR862" s="223" t="s">
        <v>260</v>
      </c>
      <c r="AT862" s="223" t="s">
        <v>142</v>
      </c>
      <c r="AU862" s="223" t="s">
        <v>83</v>
      </c>
      <c r="AY862" s="17" t="s">
        <v>141</v>
      </c>
      <c r="BE862" s="224">
        <f>IF(N862="základní",J862,0)</f>
        <v>0</v>
      </c>
      <c r="BF862" s="224">
        <f>IF(N862="snížená",J862,0)</f>
        <v>0</v>
      </c>
      <c r="BG862" s="224">
        <f>IF(N862="zákl. přenesená",J862,0)</f>
        <v>0</v>
      </c>
      <c r="BH862" s="224">
        <f>IF(N862="sníž. přenesená",J862,0)</f>
        <v>0</v>
      </c>
      <c r="BI862" s="224">
        <f>IF(N862="nulová",J862,0)</f>
        <v>0</v>
      </c>
      <c r="BJ862" s="17" t="s">
        <v>83</v>
      </c>
      <c r="BK862" s="224">
        <f>ROUND(I862*H862,2)</f>
        <v>0</v>
      </c>
      <c r="BL862" s="17" t="s">
        <v>260</v>
      </c>
      <c r="BM862" s="223" t="s">
        <v>944</v>
      </c>
    </row>
    <row r="863" s="12" customFormat="1">
      <c r="A863" s="12"/>
      <c r="B863" s="225"/>
      <c r="C863" s="226"/>
      <c r="D863" s="227" t="s">
        <v>148</v>
      </c>
      <c r="E863" s="228" t="s">
        <v>1</v>
      </c>
      <c r="F863" s="229" t="s">
        <v>945</v>
      </c>
      <c r="G863" s="226"/>
      <c r="H863" s="230">
        <v>27.539999999999999</v>
      </c>
      <c r="I863" s="231"/>
      <c r="J863" s="226"/>
      <c r="K863" s="226"/>
      <c r="L863" s="232"/>
      <c r="M863" s="233"/>
      <c r="N863" s="234"/>
      <c r="O863" s="234"/>
      <c r="P863" s="234"/>
      <c r="Q863" s="234"/>
      <c r="R863" s="234"/>
      <c r="S863" s="234"/>
      <c r="T863" s="235"/>
      <c r="U863" s="12"/>
      <c r="V863" s="12"/>
      <c r="W863" s="12"/>
      <c r="X863" s="12"/>
      <c r="Y863" s="12"/>
      <c r="Z863" s="12"/>
      <c r="AA863" s="12"/>
      <c r="AB863" s="12"/>
      <c r="AC863" s="12"/>
      <c r="AD863" s="12"/>
      <c r="AE863" s="12"/>
      <c r="AT863" s="236" t="s">
        <v>148</v>
      </c>
      <c r="AU863" s="236" t="s">
        <v>83</v>
      </c>
      <c r="AV863" s="12" t="s">
        <v>85</v>
      </c>
      <c r="AW863" s="12" t="s">
        <v>32</v>
      </c>
      <c r="AX863" s="12" t="s">
        <v>75</v>
      </c>
      <c r="AY863" s="236" t="s">
        <v>141</v>
      </c>
    </row>
    <row r="864" s="13" customFormat="1">
      <c r="A864" s="13"/>
      <c r="B864" s="237"/>
      <c r="C864" s="238"/>
      <c r="D864" s="227" t="s">
        <v>148</v>
      </c>
      <c r="E864" s="239" t="s">
        <v>1</v>
      </c>
      <c r="F864" s="240" t="s">
        <v>150</v>
      </c>
      <c r="G864" s="238"/>
      <c r="H864" s="241">
        <v>27.539999999999999</v>
      </c>
      <c r="I864" s="242"/>
      <c r="J864" s="238"/>
      <c r="K864" s="238"/>
      <c r="L864" s="243"/>
      <c r="M864" s="244"/>
      <c r="N864" s="245"/>
      <c r="O864" s="245"/>
      <c r="P864" s="245"/>
      <c r="Q864" s="245"/>
      <c r="R864" s="245"/>
      <c r="S864" s="245"/>
      <c r="T864" s="246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47" t="s">
        <v>148</v>
      </c>
      <c r="AU864" s="247" t="s">
        <v>83</v>
      </c>
      <c r="AV864" s="13" t="s">
        <v>146</v>
      </c>
      <c r="AW864" s="13" t="s">
        <v>32</v>
      </c>
      <c r="AX864" s="13" t="s">
        <v>83</v>
      </c>
      <c r="AY864" s="247" t="s">
        <v>141</v>
      </c>
    </row>
    <row r="865" s="2" customFormat="1" ht="21.75" customHeight="1">
      <c r="A865" s="38"/>
      <c r="B865" s="39"/>
      <c r="C865" s="211" t="s">
        <v>946</v>
      </c>
      <c r="D865" s="211" t="s">
        <v>142</v>
      </c>
      <c r="E865" s="212" t="s">
        <v>947</v>
      </c>
      <c r="F865" s="213" t="s">
        <v>948</v>
      </c>
      <c r="G865" s="214" t="s">
        <v>145</v>
      </c>
      <c r="H865" s="215">
        <v>10.800000000000001</v>
      </c>
      <c r="I865" s="216"/>
      <c r="J865" s="217">
        <f>ROUND(I865*H865,2)</f>
        <v>0</v>
      </c>
      <c r="K865" s="218"/>
      <c r="L865" s="44"/>
      <c r="M865" s="219" t="s">
        <v>1</v>
      </c>
      <c r="N865" s="220" t="s">
        <v>40</v>
      </c>
      <c r="O865" s="91"/>
      <c r="P865" s="221">
        <f>O865*H865</f>
        <v>0</v>
      </c>
      <c r="Q865" s="221">
        <v>0</v>
      </c>
      <c r="R865" s="221">
        <f>Q865*H865</f>
        <v>0</v>
      </c>
      <c r="S865" s="221">
        <v>0</v>
      </c>
      <c r="T865" s="222">
        <f>S865*H865</f>
        <v>0</v>
      </c>
      <c r="U865" s="38"/>
      <c r="V865" s="38"/>
      <c r="W865" s="38"/>
      <c r="X865" s="38"/>
      <c r="Y865" s="38"/>
      <c r="Z865" s="38"/>
      <c r="AA865" s="38"/>
      <c r="AB865" s="38"/>
      <c r="AC865" s="38"/>
      <c r="AD865" s="38"/>
      <c r="AE865" s="38"/>
      <c r="AR865" s="223" t="s">
        <v>260</v>
      </c>
      <c r="AT865" s="223" t="s">
        <v>142</v>
      </c>
      <c r="AU865" s="223" t="s">
        <v>83</v>
      </c>
      <c r="AY865" s="17" t="s">
        <v>141</v>
      </c>
      <c r="BE865" s="224">
        <f>IF(N865="základní",J865,0)</f>
        <v>0</v>
      </c>
      <c r="BF865" s="224">
        <f>IF(N865="snížená",J865,0)</f>
        <v>0</v>
      </c>
      <c r="BG865" s="224">
        <f>IF(N865="zákl. přenesená",J865,0)</f>
        <v>0</v>
      </c>
      <c r="BH865" s="224">
        <f>IF(N865="sníž. přenesená",J865,0)</f>
        <v>0</v>
      </c>
      <c r="BI865" s="224">
        <f>IF(N865="nulová",J865,0)</f>
        <v>0</v>
      </c>
      <c r="BJ865" s="17" t="s">
        <v>83</v>
      </c>
      <c r="BK865" s="224">
        <f>ROUND(I865*H865,2)</f>
        <v>0</v>
      </c>
      <c r="BL865" s="17" t="s">
        <v>260</v>
      </c>
      <c r="BM865" s="223" t="s">
        <v>949</v>
      </c>
    </row>
    <row r="866" s="12" customFormat="1">
      <c r="A866" s="12"/>
      <c r="B866" s="225"/>
      <c r="C866" s="226"/>
      <c r="D866" s="227" t="s">
        <v>148</v>
      </c>
      <c r="E866" s="228" t="s">
        <v>1</v>
      </c>
      <c r="F866" s="229" t="s">
        <v>468</v>
      </c>
      <c r="G866" s="226"/>
      <c r="H866" s="230">
        <v>0.35999999999999999</v>
      </c>
      <c r="I866" s="231"/>
      <c r="J866" s="226"/>
      <c r="K866" s="226"/>
      <c r="L866" s="232"/>
      <c r="M866" s="233"/>
      <c r="N866" s="234"/>
      <c r="O866" s="234"/>
      <c r="P866" s="234"/>
      <c r="Q866" s="234"/>
      <c r="R866" s="234"/>
      <c r="S866" s="234"/>
      <c r="T866" s="235"/>
      <c r="U866" s="12"/>
      <c r="V866" s="12"/>
      <c r="W866" s="12"/>
      <c r="X866" s="12"/>
      <c r="Y866" s="12"/>
      <c r="Z866" s="12"/>
      <c r="AA866" s="12"/>
      <c r="AB866" s="12"/>
      <c r="AC866" s="12"/>
      <c r="AD866" s="12"/>
      <c r="AE866" s="12"/>
      <c r="AT866" s="236" t="s">
        <v>148</v>
      </c>
      <c r="AU866" s="236" t="s">
        <v>83</v>
      </c>
      <c r="AV866" s="12" t="s">
        <v>85</v>
      </c>
      <c r="AW866" s="12" t="s">
        <v>32</v>
      </c>
      <c r="AX866" s="12" t="s">
        <v>75</v>
      </c>
      <c r="AY866" s="236" t="s">
        <v>141</v>
      </c>
    </row>
    <row r="867" s="12" customFormat="1">
      <c r="A867" s="12"/>
      <c r="B867" s="225"/>
      <c r="C867" s="226"/>
      <c r="D867" s="227" t="s">
        <v>148</v>
      </c>
      <c r="E867" s="228" t="s">
        <v>1</v>
      </c>
      <c r="F867" s="229" t="s">
        <v>950</v>
      </c>
      <c r="G867" s="226"/>
      <c r="H867" s="230">
        <v>2.52</v>
      </c>
      <c r="I867" s="231"/>
      <c r="J867" s="226"/>
      <c r="K867" s="226"/>
      <c r="L867" s="232"/>
      <c r="M867" s="233"/>
      <c r="N867" s="234"/>
      <c r="O867" s="234"/>
      <c r="P867" s="234"/>
      <c r="Q867" s="234"/>
      <c r="R867" s="234"/>
      <c r="S867" s="234"/>
      <c r="T867" s="235"/>
      <c r="U867" s="12"/>
      <c r="V867" s="12"/>
      <c r="W867" s="12"/>
      <c r="X867" s="12"/>
      <c r="Y867" s="12"/>
      <c r="Z867" s="12"/>
      <c r="AA867" s="12"/>
      <c r="AB867" s="12"/>
      <c r="AC867" s="12"/>
      <c r="AD867" s="12"/>
      <c r="AE867" s="12"/>
      <c r="AT867" s="236" t="s">
        <v>148</v>
      </c>
      <c r="AU867" s="236" t="s">
        <v>83</v>
      </c>
      <c r="AV867" s="12" t="s">
        <v>85</v>
      </c>
      <c r="AW867" s="12" t="s">
        <v>32</v>
      </c>
      <c r="AX867" s="12" t="s">
        <v>75</v>
      </c>
      <c r="AY867" s="236" t="s">
        <v>141</v>
      </c>
    </row>
    <row r="868" s="12" customFormat="1">
      <c r="A868" s="12"/>
      <c r="B868" s="225"/>
      <c r="C868" s="226"/>
      <c r="D868" s="227" t="s">
        <v>148</v>
      </c>
      <c r="E868" s="228" t="s">
        <v>1</v>
      </c>
      <c r="F868" s="229" t="s">
        <v>951</v>
      </c>
      <c r="G868" s="226"/>
      <c r="H868" s="230">
        <v>3.96</v>
      </c>
      <c r="I868" s="231"/>
      <c r="J868" s="226"/>
      <c r="K868" s="226"/>
      <c r="L868" s="232"/>
      <c r="M868" s="233"/>
      <c r="N868" s="234"/>
      <c r="O868" s="234"/>
      <c r="P868" s="234"/>
      <c r="Q868" s="234"/>
      <c r="R868" s="234"/>
      <c r="S868" s="234"/>
      <c r="T868" s="235"/>
      <c r="U868" s="12"/>
      <c r="V868" s="12"/>
      <c r="W868" s="12"/>
      <c r="X868" s="12"/>
      <c r="Y868" s="12"/>
      <c r="Z868" s="12"/>
      <c r="AA868" s="12"/>
      <c r="AB868" s="12"/>
      <c r="AC868" s="12"/>
      <c r="AD868" s="12"/>
      <c r="AE868" s="12"/>
      <c r="AT868" s="236" t="s">
        <v>148</v>
      </c>
      <c r="AU868" s="236" t="s">
        <v>83</v>
      </c>
      <c r="AV868" s="12" t="s">
        <v>85</v>
      </c>
      <c r="AW868" s="12" t="s">
        <v>32</v>
      </c>
      <c r="AX868" s="12" t="s">
        <v>75</v>
      </c>
      <c r="AY868" s="236" t="s">
        <v>141</v>
      </c>
    </row>
    <row r="869" s="12" customFormat="1">
      <c r="A869" s="12"/>
      <c r="B869" s="225"/>
      <c r="C869" s="226"/>
      <c r="D869" s="227" t="s">
        <v>148</v>
      </c>
      <c r="E869" s="228" t="s">
        <v>1</v>
      </c>
      <c r="F869" s="229" t="s">
        <v>951</v>
      </c>
      <c r="G869" s="226"/>
      <c r="H869" s="230">
        <v>3.96</v>
      </c>
      <c r="I869" s="231"/>
      <c r="J869" s="226"/>
      <c r="K869" s="226"/>
      <c r="L869" s="232"/>
      <c r="M869" s="233"/>
      <c r="N869" s="234"/>
      <c r="O869" s="234"/>
      <c r="P869" s="234"/>
      <c r="Q869" s="234"/>
      <c r="R869" s="234"/>
      <c r="S869" s="234"/>
      <c r="T869" s="235"/>
      <c r="U869" s="12"/>
      <c r="V869" s="12"/>
      <c r="W869" s="12"/>
      <c r="X869" s="12"/>
      <c r="Y869" s="12"/>
      <c r="Z869" s="12"/>
      <c r="AA869" s="12"/>
      <c r="AB869" s="12"/>
      <c r="AC869" s="12"/>
      <c r="AD869" s="12"/>
      <c r="AE869" s="12"/>
      <c r="AT869" s="236" t="s">
        <v>148</v>
      </c>
      <c r="AU869" s="236" t="s">
        <v>83</v>
      </c>
      <c r="AV869" s="12" t="s">
        <v>85</v>
      </c>
      <c r="AW869" s="12" t="s">
        <v>32</v>
      </c>
      <c r="AX869" s="12" t="s">
        <v>75</v>
      </c>
      <c r="AY869" s="236" t="s">
        <v>141</v>
      </c>
    </row>
    <row r="870" s="13" customFormat="1">
      <c r="A870" s="13"/>
      <c r="B870" s="237"/>
      <c r="C870" s="238"/>
      <c r="D870" s="227" t="s">
        <v>148</v>
      </c>
      <c r="E870" s="239" t="s">
        <v>1</v>
      </c>
      <c r="F870" s="240" t="s">
        <v>150</v>
      </c>
      <c r="G870" s="238"/>
      <c r="H870" s="241">
        <v>10.800000000000001</v>
      </c>
      <c r="I870" s="242"/>
      <c r="J870" s="238"/>
      <c r="K870" s="238"/>
      <c r="L870" s="243"/>
      <c r="M870" s="244"/>
      <c r="N870" s="245"/>
      <c r="O870" s="245"/>
      <c r="P870" s="245"/>
      <c r="Q870" s="245"/>
      <c r="R870" s="245"/>
      <c r="S870" s="245"/>
      <c r="T870" s="246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47" t="s">
        <v>148</v>
      </c>
      <c r="AU870" s="247" t="s">
        <v>83</v>
      </c>
      <c r="AV870" s="13" t="s">
        <v>146</v>
      </c>
      <c r="AW870" s="13" t="s">
        <v>32</v>
      </c>
      <c r="AX870" s="13" t="s">
        <v>83</v>
      </c>
      <c r="AY870" s="247" t="s">
        <v>141</v>
      </c>
    </row>
    <row r="871" s="2" customFormat="1" ht="21.75" customHeight="1">
      <c r="A871" s="38"/>
      <c r="B871" s="39"/>
      <c r="C871" s="211" t="s">
        <v>952</v>
      </c>
      <c r="D871" s="211" t="s">
        <v>142</v>
      </c>
      <c r="E871" s="212" t="s">
        <v>953</v>
      </c>
      <c r="F871" s="213" t="s">
        <v>954</v>
      </c>
      <c r="G871" s="214" t="s">
        <v>145</v>
      </c>
      <c r="H871" s="215">
        <v>16.739999999999998</v>
      </c>
      <c r="I871" s="216"/>
      <c r="J871" s="217">
        <f>ROUND(I871*H871,2)</f>
        <v>0</v>
      </c>
      <c r="K871" s="218"/>
      <c r="L871" s="44"/>
      <c r="M871" s="219" t="s">
        <v>1</v>
      </c>
      <c r="N871" s="220" t="s">
        <v>40</v>
      </c>
      <c r="O871" s="91"/>
      <c r="P871" s="221">
        <f>O871*H871</f>
        <v>0</v>
      </c>
      <c r="Q871" s="221">
        <v>0</v>
      </c>
      <c r="R871" s="221">
        <f>Q871*H871</f>
        <v>0</v>
      </c>
      <c r="S871" s="221">
        <v>0</v>
      </c>
      <c r="T871" s="222">
        <f>S871*H871</f>
        <v>0</v>
      </c>
      <c r="U871" s="38"/>
      <c r="V871" s="38"/>
      <c r="W871" s="38"/>
      <c r="X871" s="38"/>
      <c r="Y871" s="38"/>
      <c r="Z871" s="38"/>
      <c r="AA871" s="38"/>
      <c r="AB871" s="38"/>
      <c r="AC871" s="38"/>
      <c r="AD871" s="38"/>
      <c r="AE871" s="38"/>
      <c r="AR871" s="223" t="s">
        <v>260</v>
      </c>
      <c r="AT871" s="223" t="s">
        <v>142</v>
      </c>
      <c r="AU871" s="223" t="s">
        <v>83</v>
      </c>
      <c r="AY871" s="17" t="s">
        <v>141</v>
      </c>
      <c r="BE871" s="224">
        <f>IF(N871="základní",J871,0)</f>
        <v>0</v>
      </c>
      <c r="BF871" s="224">
        <f>IF(N871="snížená",J871,0)</f>
        <v>0</v>
      </c>
      <c r="BG871" s="224">
        <f>IF(N871="zákl. přenesená",J871,0)</f>
        <v>0</v>
      </c>
      <c r="BH871" s="224">
        <f>IF(N871="sníž. přenesená",J871,0)</f>
        <v>0</v>
      </c>
      <c r="BI871" s="224">
        <f>IF(N871="nulová",J871,0)</f>
        <v>0</v>
      </c>
      <c r="BJ871" s="17" t="s">
        <v>83</v>
      </c>
      <c r="BK871" s="224">
        <f>ROUND(I871*H871,2)</f>
        <v>0</v>
      </c>
      <c r="BL871" s="17" t="s">
        <v>260</v>
      </c>
      <c r="BM871" s="223" t="s">
        <v>955</v>
      </c>
    </row>
    <row r="872" s="12" customFormat="1">
      <c r="A872" s="12"/>
      <c r="B872" s="225"/>
      <c r="C872" s="226"/>
      <c r="D872" s="227" t="s">
        <v>148</v>
      </c>
      <c r="E872" s="228" t="s">
        <v>1</v>
      </c>
      <c r="F872" s="229" t="s">
        <v>956</v>
      </c>
      <c r="G872" s="226"/>
      <c r="H872" s="230">
        <v>7.7400000000000002</v>
      </c>
      <c r="I872" s="231"/>
      <c r="J872" s="226"/>
      <c r="K872" s="226"/>
      <c r="L872" s="232"/>
      <c r="M872" s="233"/>
      <c r="N872" s="234"/>
      <c r="O872" s="234"/>
      <c r="P872" s="234"/>
      <c r="Q872" s="234"/>
      <c r="R872" s="234"/>
      <c r="S872" s="234"/>
      <c r="T872" s="235"/>
      <c r="U872" s="12"/>
      <c r="V872" s="12"/>
      <c r="W872" s="12"/>
      <c r="X872" s="12"/>
      <c r="Y872" s="12"/>
      <c r="Z872" s="12"/>
      <c r="AA872" s="12"/>
      <c r="AB872" s="12"/>
      <c r="AC872" s="12"/>
      <c r="AD872" s="12"/>
      <c r="AE872" s="12"/>
      <c r="AT872" s="236" t="s">
        <v>148</v>
      </c>
      <c r="AU872" s="236" t="s">
        <v>83</v>
      </c>
      <c r="AV872" s="12" t="s">
        <v>85</v>
      </c>
      <c r="AW872" s="12" t="s">
        <v>32</v>
      </c>
      <c r="AX872" s="12" t="s">
        <v>75</v>
      </c>
      <c r="AY872" s="236" t="s">
        <v>141</v>
      </c>
    </row>
    <row r="873" s="12" customFormat="1">
      <c r="A873" s="12"/>
      <c r="B873" s="225"/>
      <c r="C873" s="226"/>
      <c r="D873" s="227" t="s">
        <v>148</v>
      </c>
      <c r="E873" s="228" t="s">
        <v>1</v>
      </c>
      <c r="F873" s="229" t="s">
        <v>957</v>
      </c>
      <c r="G873" s="226"/>
      <c r="H873" s="230">
        <v>5.2199999999999998</v>
      </c>
      <c r="I873" s="231"/>
      <c r="J873" s="226"/>
      <c r="K873" s="226"/>
      <c r="L873" s="232"/>
      <c r="M873" s="233"/>
      <c r="N873" s="234"/>
      <c r="O873" s="234"/>
      <c r="P873" s="234"/>
      <c r="Q873" s="234"/>
      <c r="R873" s="234"/>
      <c r="S873" s="234"/>
      <c r="T873" s="235"/>
      <c r="U873" s="12"/>
      <c r="V873" s="12"/>
      <c r="W873" s="12"/>
      <c r="X873" s="12"/>
      <c r="Y873" s="12"/>
      <c r="Z873" s="12"/>
      <c r="AA873" s="12"/>
      <c r="AB873" s="12"/>
      <c r="AC873" s="12"/>
      <c r="AD873" s="12"/>
      <c r="AE873" s="12"/>
      <c r="AT873" s="236" t="s">
        <v>148</v>
      </c>
      <c r="AU873" s="236" t="s">
        <v>83</v>
      </c>
      <c r="AV873" s="12" t="s">
        <v>85</v>
      </c>
      <c r="AW873" s="12" t="s">
        <v>32</v>
      </c>
      <c r="AX873" s="12" t="s">
        <v>75</v>
      </c>
      <c r="AY873" s="236" t="s">
        <v>141</v>
      </c>
    </row>
    <row r="874" s="12" customFormat="1">
      <c r="A874" s="12"/>
      <c r="B874" s="225"/>
      <c r="C874" s="226"/>
      <c r="D874" s="227" t="s">
        <v>148</v>
      </c>
      <c r="E874" s="228" t="s">
        <v>1</v>
      </c>
      <c r="F874" s="229" t="s">
        <v>958</v>
      </c>
      <c r="G874" s="226"/>
      <c r="H874" s="230">
        <v>3.7799999999999998</v>
      </c>
      <c r="I874" s="231"/>
      <c r="J874" s="226"/>
      <c r="K874" s="226"/>
      <c r="L874" s="232"/>
      <c r="M874" s="233"/>
      <c r="N874" s="234"/>
      <c r="O874" s="234"/>
      <c r="P874" s="234"/>
      <c r="Q874" s="234"/>
      <c r="R874" s="234"/>
      <c r="S874" s="234"/>
      <c r="T874" s="235"/>
      <c r="U874" s="12"/>
      <c r="V874" s="12"/>
      <c r="W874" s="12"/>
      <c r="X874" s="12"/>
      <c r="Y874" s="12"/>
      <c r="Z874" s="12"/>
      <c r="AA874" s="12"/>
      <c r="AB874" s="12"/>
      <c r="AC874" s="12"/>
      <c r="AD874" s="12"/>
      <c r="AE874" s="12"/>
      <c r="AT874" s="236" t="s">
        <v>148</v>
      </c>
      <c r="AU874" s="236" t="s">
        <v>83</v>
      </c>
      <c r="AV874" s="12" t="s">
        <v>85</v>
      </c>
      <c r="AW874" s="12" t="s">
        <v>32</v>
      </c>
      <c r="AX874" s="12" t="s">
        <v>75</v>
      </c>
      <c r="AY874" s="236" t="s">
        <v>141</v>
      </c>
    </row>
    <row r="875" s="13" customFormat="1">
      <c r="A875" s="13"/>
      <c r="B875" s="237"/>
      <c r="C875" s="238"/>
      <c r="D875" s="227" t="s">
        <v>148</v>
      </c>
      <c r="E875" s="239" t="s">
        <v>1</v>
      </c>
      <c r="F875" s="240" t="s">
        <v>150</v>
      </c>
      <c r="G875" s="238"/>
      <c r="H875" s="241">
        <v>16.739999999999998</v>
      </c>
      <c r="I875" s="242"/>
      <c r="J875" s="238"/>
      <c r="K875" s="238"/>
      <c r="L875" s="243"/>
      <c r="M875" s="244"/>
      <c r="N875" s="245"/>
      <c r="O875" s="245"/>
      <c r="P875" s="245"/>
      <c r="Q875" s="245"/>
      <c r="R875" s="245"/>
      <c r="S875" s="245"/>
      <c r="T875" s="246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47" t="s">
        <v>148</v>
      </c>
      <c r="AU875" s="247" t="s">
        <v>83</v>
      </c>
      <c r="AV875" s="13" t="s">
        <v>146</v>
      </c>
      <c r="AW875" s="13" t="s">
        <v>32</v>
      </c>
      <c r="AX875" s="13" t="s">
        <v>83</v>
      </c>
      <c r="AY875" s="247" t="s">
        <v>141</v>
      </c>
    </row>
    <row r="876" s="2" customFormat="1" ht="16.5" customHeight="1">
      <c r="A876" s="38"/>
      <c r="B876" s="39"/>
      <c r="C876" s="211" t="s">
        <v>959</v>
      </c>
      <c r="D876" s="211" t="s">
        <v>142</v>
      </c>
      <c r="E876" s="212" t="s">
        <v>960</v>
      </c>
      <c r="F876" s="213" t="s">
        <v>961</v>
      </c>
      <c r="G876" s="214" t="s">
        <v>269</v>
      </c>
      <c r="H876" s="215">
        <v>0.27800000000000002</v>
      </c>
      <c r="I876" s="216"/>
      <c r="J876" s="217">
        <f>ROUND(I876*H876,2)</f>
        <v>0</v>
      </c>
      <c r="K876" s="218"/>
      <c r="L876" s="44"/>
      <c r="M876" s="273" t="s">
        <v>1</v>
      </c>
      <c r="N876" s="274" t="s">
        <v>40</v>
      </c>
      <c r="O876" s="275"/>
      <c r="P876" s="276">
        <f>O876*H876</f>
        <v>0</v>
      </c>
      <c r="Q876" s="276">
        <v>0</v>
      </c>
      <c r="R876" s="276">
        <f>Q876*H876</f>
        <v>0</v>
      </c>
      <c r="S876" s="276">
        <v>0</v>
      </c>
      <c r="T876" s="277">
        <f>S876*H876</f>
        <v>0</v>
      </c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R876" s="223" t="s">
        <v>260</v>
      </c>
      <c r="AT876" s="223" t="s">
        <v>142</v>
      </c>
      <c r="AU876" s="223" t="s">
        <v>83</v>
      </c>
      <c r="AY876" s="17" t="s">
        <v>141</v>
      </c>
      <c r="BE876" s="224">
        <f>IF(N876="základní",J876,0)</f>
        <v>0</v>
      </c>
      <c r="BF876" s="224">
        <f>IF(N876="snížená",J876,0)</f>
        <v>0</v>
      </c>
      <c r="BG876" s="224">
        <f>IF(N876="zákl. přenesená",J876,0)</f>
        <v>0</v>
      </c>
      <c r="BH876" s="224">
        <f>IF(N876="sníž. přenesená",J876,0)</f>
        <v>0</v>
      </c>
      <c r="BI876" s="224">
        <f>IF(N876="nulová",J876,0)</f>
        <v>0</v>
      </c>
      <c r="BJ876" s="17" t="s">
        <v>83</v>
      </c>
      <c r="BK876" s="224">
        <f>ROUND(I876*H876,2)</f>
        <v>0</v>
      </c>
      <c r="BL876" s="17" t="s">
        <v>260</v>
      </c>
      <c r="BM876" s="223" t="s">
        <v>962</v>
      </c>
    </row>
    <row r="877" s="2" customFormat="1" ht="6.96" customHeight="1">
      <c r="A877" s="38"/>
      <c r="B877" s="66"/>
      <c r="C877" s="67"/>
      <c r="D877" s="67"/>
      <c r="E877" s="67"/>
      <c r="F877" s="67"/>
      <c r="G877" s="67"/>
      <c r="H877" s="67"/>
      <c r="I877" s="67"/>
      <c r="J877" s="67"/>
      <c r="K877" s="67"/>
      <c r="L877" s="44"/>
      <c r="M877" s="38"/>
      <c r="O877" s="38"/>
      <c r="P877" s="38"/>
      <c r="Q877" s="38"/>
      <c r="R877" s="38"/>
      <c r="S877" s="38"/>
      <c r="T877" s="38"/>
      <c r="U877" s="38"/>
      <c r="V877" s="38"/>
      <c r="W877" s="38"/>
      <c r="X877" s="38"/>
      <c r="Y877" s="38"/>
      <c r="Z877" s="38"/>
      <c r="AA877" s="38"/>
      <c r="AB877" s="38"/>
      <c r="AC877" s="38"/>
      <c r="AD877" s="38"/>
      <c r="AE877" s="38"/>
    </row>
  </sheetData>
  <sheetProtection sheet="1" autoFilter="0" formatColumns="0" formatRows="0" objects="1" scenarios="1" spinCount="100000" saltValue="W2TXpxMeLHWwDXHYQukYQshsL1DiuOga1CuSnEmE6k4kNoNuHVj/dx/D9eMTiWZjs5anuKwgDODs4XiR7RYcsg==" hashValue="CFIQcCpT5JFv1Co8XsEckLp30B1epoNGMaoyJCx0Yli1xAKyRd3zMMYLXulqUYpZpSu6bzbDFrRSfJY0wjhuuw==" algorithmName="SHA-512" password="CC35"/>
  <autoFilter ref="C135:K876"/>
  <mergeCells count="9">
    <mergeCell ref="E7:H7"/>
    <mergeCell ref="E9:H9"/>
    <mergeCell ref="E18:H18"/>
    <mergeCell ref="E27:H27"/>
    <mergeCell ref="E85:H85"/>
    <mergeCell ref="E87:H87"/>
    <mergeCell ref="E126:H126"/>
    <mergeCell ref="E128:H128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VOŠ a SPŠ Žďár nad Sázavou - Rekonstrukce ZTI budovy školy - Strojírenská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963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ROUND((SUM(BE127:BE354)),  2)</f>
        <v>0</v>
      </c>
      <c r="G33" s="38"/>
      <c r="H33" s="38"/>
      <c r="I33" s="155">
        <v>0.20999999999999999</v>
      </c>
      <c r="J33" s="154">
        <f>ROUND(((SUM(BE127:BE354))*I33),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ROUND((SUM(BF127:BF354)),  2)</f>
        <v>0</v>
      </c>
      <c r="G34" s="38"/>
      <c r="H34" s="38"/>
      <c r="I34" s="155">
        <v>0.12</v>
      </c>
      <c r="J34" s="154">
        <f>ROUND(((SUM(BF127:BF354))*I34),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ROUND((SUM(BG127:BG354)),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ROUND((SUM(BH127:BH354)),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ROUND((SUM(BI127:BI354)),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VOŠ a SPŠ Žďár nad Sázavou - Rekonstrukce ZTI budovy školy - Strojírenská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D.1.4.1 - vodovod, kanalizace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Žďár nad Sázavou, Strojírenská 6</v>
      </c>
      <c r="G89" s="40"/>
      <c r="H89" s="40"/>
      <c r="I89" s="32" t="s">
        <v>22</v>
      </c>
      <c r="J89" s="79" t="str">
        <f>IF(J12="","",J12)</f>
        <v>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Kraj Vysočina, Žižkova 1882/57, 586 01 Jihlava</v>
      </c>
      <c r="G91" s="40"/>
      <c r="H91" s="40"/>
      <c r="I91" s="32" t="s">
        <v>30</v>
      </c>
      <c r="J91" s="36" t="str">
        <f>E21</f>
        <v>Filip Marek, Brněnská 326/34, Žďár nad Sázavou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Filip Marek, Brněnská 326/34, Žďár nad Sázavou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964</v>
      </c>
      <c r="E97" s="182"/>
      <c r="F97" s="182"/>
      <c r="G97" s="182"/>
      <c r="H97" s="182"/>
      <c r="I97" s="182"/>
      <c r="J97" s="183">
        <f>J128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5" customFormat="1" ht="19.92" customHeight="1">
      <c r="A98" s="15"/>
      <c r="B98" s="278"/>
      <c r="C98" s="279"/>
      <c r="D98" s="280" t="s">
        <v>965</v>
      </c>
      <c r="E98" s="281"/>
      <c r="F98" s="281"/>
      <c r="G98" s="281"/>
      <c r="H98" s="281"/>
      <c r="I98" s="281"/>
      <c r="J98" s="282">
        <f>J129</f>
        <v>0</v>
      </c>
      <c r="K98" s="279"/>
      <c r="L98" s="283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="15" customFormat="1" ht="19.92" customHeight="1">
      <c r="A99" s="15"/>
      <c r="B99" s="278"/>
      <c r="C99" s="279"/>
      <c r="D99" s="280" t="s">
        <v>966</v>
      </c>
      <c r="E99" s="281"/>
      <c r="F99" s="281"/>
      <c r="G99" s="281"/>
      <c r="H99" s="281"/>
      <c r="I99" s="281"/>
      <c r="J99" s="282">
        <f>J173</f>
        <v>0</v>
      </c>
      <c r="K99" s="279"/>
      <c r="L99" s="283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15" customFormat="1" ht="19.92" customHeight="1">
      <c r="A100" s="15"/>
      <c r="B100" s="278"/>
      <c r="C100" s="279"/>
      <c r="D100" s="280" t="s">
        <v>967</v>
      </c>
      <c r="E100" s="281"/>
      <c r="F100" s="281"/>
      <c r="G100" s="281"/>
      <c r="H100" s="281"/>
      <c r="I100" s="281"/>
      <c r="J100" s="282">
        <f>J181</f>
        <v>0</v>
      </c>
      <c r="K100" s="279"/>
      <c r="L100" s="283"/>
      <c r="S100" s="15"/>
      <c r="T100" s="15"/>
      <c r="U100" s="15"/>
      <c r="V100" s="15"/>
      <c r="W100" s="15"/>
      <c r="X100" s="15"/>
      <c r="Y100" s="15"/>
      <c r="Z100" s="15"/>
      <c r="AA100" s="15"/>
      <c r="AB100" s="15"/>
      <c r="AC100" s="15"/>
      <c r="AD100" s="15"/>
      <c r="AE100" s="15"/>
    </row>
    <row r="101" s="15" customFormat="1" ht="19.92" customHeight="1">
      <c r="A101" s="15"/>
      <c r="B101" s="278"/>
      <c r="C101" s="279"/>
      <c r="D101" s="280" t="s">
        <v>968</v>
      </c>
      <c r="E101" s="281"/>
      <c r="F101" s="281"/>
      <c r="G101" s="281"/>
      <c r="H101" s="281"/>
      <c r="I101" s="281"/>
      <c r="J101" s="282">
        <f>J199</f>
        <v>0</v>
      </c>
      <c r="K101" s="279"/>
      <c r="L101" s="283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="15" customFormat="1" ht="19.92" customHeight="1">
      <c r="A102" s="15"/>
      <c r="B102" s="278"/>
      <c r="C102" s="279"/>
      <c r="D102" s="280" t="s">
        <v>969</v>
      </c>
      <c r="E102" s="281"/>
      <c r="F102" s="281"/>
      <c r="G102" s="281"/>
      <c r="H102" s="281"/>
      <c r="I102" s="281"/>
      <c r="J102" s="282">
        <f>J217</f>
        <v>0</v>
      </c>
      <c r="K102" s="279"/>
      <c r="L102" s="283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="9" customFormat="1" ht="24.96" customHeight="1">
      <c r="A103" s="9"/>
      <c r="B103" s="179"/>
      <c r="C103" s="180"/>
      <c r="D103" s="181" t="s">
        <v>970</v>
      </c>
      <c r="E103" s="182"/>
      <c r="F103" s="182"/>
      <c r="G103" s="182"/>
      <c r="H103" s="182"/>
      <c r="I103" s="182"/>
      <c r="J103" s="183">
        <f>J224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5" customFormat="1" ht="19.92" customHeight="1">
      <c r="A104" s="15"/>
      <c r="B104" s="278"/>
      <c r="C104" s="279"/>
      <c r="D104" s="280" t="s">
        <v>971</v>
      </c>
      <c r="E104" s="281"/>
      <c r="F104" s="281"/>
      <c r="G104" s="281"/>
      <c r="H104" s="281"/>
      <c r="I104" s="281"/>
      <c r="J104" s="282">
        <f>J225</f>
        <v>0</v>
      </c>
      <c r="K104" s="279"/>
      <c r="L104" s="283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="15" customFormat="1" ht="19.92" customHeight="1">
      <c r="A105" s="15"/>
      <c r="B105" s="278"/>
      <c r="C105" s="279"/>
      <c r="D105" s="280" t="s">
        <v>972</v>
      </c>
      <c r="E105" s="281"/>
      <c r="F105" s="281"/>
      <c r="G105" s="281"/>
      <c r="H105" s="281"/>
      <c r="I105" s="281"/>
      <c r="J105" s="282">
        <f>J251</f>
        <v>0</v>
      </c>
      <c r="K105" s="279"/>
      <c r="L105" s="283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="15" customFormat="1" ht="19.92" customHeight="1">
      <c r="A106" s="15"/>
      <c r="B106" s="278"/>
      <c r="C106" s="279"/>
      <c r="D106" s="280" t="s">
        <v>973</v>
      </c>
      <c r="E106" s="281"/>
      <c r="F106" s="281"/>
      <c r="G106" s="281"/>
      <c r="H106" s="281"/>
      <c r="I106" s="281"/>
      <c r="J106" s="282">
        <f>J293</f>
        <v>0</v>
      </c>
      <c r="K106" s="279"/>
      <c r="L106" s="283"/>
      <c r="S106" s="15"/>
      <c r="T106" s="15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</row>
    <row r="107" s="15" customFormat="1" ht="19.92" customHeight="1">
      <c r="A107" s="15"/>
      <c r="B107" s="278"/>
      <c r="C107" s="279"/>
      <c r="D107" s="280" t="s">
        <v>974</v>
      </c>
      <c r="E107" s="281"/>
      <c r="F107" s="281"/>
      <c r="G107" s="281"/>
      <c r="H107" s="281"/>
      <c r="I107" s="281"/>
      <c r="J107" s="282">
        <f>J347</f>
        <v>0</v>
      </c>
      <c r="K107" s="279"/>
      <c r="L107" s="283"/>
      <c r="S107" s="15"/>
      <c r="T107" s="15"/>
      <c r="U107" s="15"/>
      <c r="V107" s="15"/>
      <c r="W107" s="15"/>
      <c r="X107" s="15"/>
      <c r="Y107" s="15"/>
      <c r="Z107" s="15"/>
      <c r="AA107" s="15"/>
      <c r="AB107" s="15"/>
      <c r="AC107" s="15"/>
      <c r="AD107" s="15"/>
      <c r="AE107" s="15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126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4" t="str">
        <f>E7</f>
        <v>VOŠ a SPŠ Žďár nad Sázavou - Rekonstrukce ZTI budovy školy - Strojírenská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99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D.1.4.1 - vodovod, kanalizace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Žďár nad Sázavou, Strojírenská 6</v>
      </c>
      <c r="G121" s="40"/>
      <c r="H121" s="40"/>
      <c r="I121" s="32" t="s">
        <v>22</v>
      </c>
      <c r="J121" s="79" t="str">
        <f>IF(J12="","",J12)</f>
        <v>2. 2. 2024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40.05" customHeight="1">
      <c r="A123" s="38"/>
      <c r="B123" s="39"/>
      <c r="C123" s="32" t="s">
        <v>24</v>
      </c>
      <c r="D123" s="40"/>
      <c r="E123" s="40"/>
      <c r="F123" s="27" t="str">
        <f>E15</f>
        <v>Kraj Vysočina, Žižkova 1882/57, 586 01 Jihlava</v>
      </c>
      <c r="G123" s="40"/>
      <c r="H123" s="40"/>
      <c r="I123" s="32" t="s">
        <v>30</v>
      </c>
      <c r="J123" s="36" t="str">
        <f>E21</f>
        <v>Filip Marek, Brněnská 326/34, Žďár nad Sázavou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40.0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>Filip Marek, Brněnská 326/34, Žďár nad Sázavou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0" customFormat="1" ht="29.28" customHeight="1">
      <c r="A126" s="185"/>
      <c r="B126" s="186"/>
      <c r="C126" s="187" t="s">
        <v>127</v>
      </c>
      <c r="D126" s="188" t="s">
        <v>60</v>
      </c>
      <c r="E126" s="188" t="s">
        <v>56</v>
      </c>
      <c r="F126" s="188" t="s">
        <v>57</v>
      </c>
      <c r="G126" s="188" t="s">
        <v>128</v>
      </c>
      <c r="H126" s="188" t="s">
        <v>129</v>
      </c>
      <c r="I126" s="188" t="s">
        <v>130</v>
      </c>
      <c r="J126" s="189" t="s">
        <v>103</v>
      </c>
      <c r="K126" s="190" t="s">
        <v>131</v>
      </c>
      <c r="L126" s="191"/>
      <c r="M126" s="100" t="s">
        <v>1</v>
      </c>
      <c r="N126" s="101" t="s">
        <v>39</v>
      </c>
      <c r="O126" s="101" t="s">
        <v>132</v>
      </c>
      <c r="P126" s="101" t="s">
        <v>133</v>
      </c>
      <c r="Q126" s="101" t="s">
        <v>134</v>
      </c>
      <c r="R126" s="101" t="s">
        <v>135</v>
      </c>
      <c r="S126" s="101" t="s">
        <v>136</v>
      </c>
      <c r="T126" s="102" t="s">
        <v>137</v>
      </c>
      <c r="U126" s="185"/>
      <c r="V126" s="185"/>
      <c r="W126" s="185"/>
      <c r="X126" s="185"/>
      <c r="Y126" s="185"/>
      <c r="Z126" s="185"/>
      <c r="AA126" s="185"/>
      <c r="AB126" s="185"/>
      <c r="AC126" s="185"/>
      <c r="AD126" s="185"/>
      <c r="AE126" s="185"/>
    </row>
    <row r="127" s="2" customFormat="1" ht="22.8" customHeight="1">
      <c r="A127" s="38"/>
      <c r="B127" s="39"/>
      <c r="C127" s="107" t="s">
        <v>138</v>
      </c>
      <c r="D127" s="40"/>
      <c r="E127" s="40"/>
      <c r="F127" s="40"/>
      <c r="G127" s="40"/>
      <c r="H127" s="40"/>
      <c r="I127" s="40"/>
      <c r="J127" s="192">
        <f>BK127</f>
        <v>0</v>
      </c>
      <c r="K127" s="40"/>
      <c r="L127" s="44"/>
      <c r="M127" s="103"/>
      <c r="N127" s="193"/>
      <c r="O127" s="104"/>
      <c r="P127" s="194">
        <f>P128+P224</f>
        <v>0</v>
      </c>
      <c r="Q127" s="104"/>
      <c r="R127" s="194">
        <f>R128+R224</f>
        <v>40.61842</v>
      </c>
      <c r="S127" s="104"/>
      <c r="T127" s="195">
        <f>T128+T224</f>
        <v>42.791120000000006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105</v>
      </c>
      <c r="BK127" s="196">
        <f>BK128+BK224</f>
        <v>0</v>
      </c>
    </row>
    <row r="128" s="11" customFormat="1" ht="25.92" customHeight="1">
      <c r="A128" s="11"/>
      <c r="B128" s="197"/>
      <c r="C128" s="198"/>
      <c r="D128" s="199" t="s">
        <v>74</v>
      </c>
      <c r="E128" s="200" t="s">
        <v>975</v>
      </c>
      <c r="F128" s="200" t="s">
        <v>976</v>
      </c>
      <c r="G128" s="198"/>
      <c r="H128" s="198"/>
      <c r="I128" s="201"/>
      <c r="J128" s="202">
        <f>BK128</f>
        <v>0</v>
      </c>
      <c r="K128" s="198"/>
      <c r="L128" s="203"/>
      <c r="M128" s="204"/>
      <c r="N128" s="205"/>
      <c r="O128" s="205"/>
      <c r="P128" s="206">
        <f>P129+P173+P181+P199+P217</f>
        <v>0</v>
      </c>
      <c r="Q128" s="205"/>
      <c r="R128" s="206">
        <f>R129+R173+R181+R199+R217</f>
        <v>35.659320000000001</v>
      </c>
      <c r="S128" s="205"/>
      <c r="T128" s="207">
        <f>T129+T173+T181+T199+T217</f>
        <v>36.202600000000004</v>
      </c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R128" s="208" t="s">
        <v>83</v>
      </c>
      <c r="AT128" s="209" t="s">
        <v>74</v>
      </c>
      <c r="AU128" s="209" t="s">
        <v>75</v>
      </c>
      <c r="AY128" s="208" t="s">
        <v>141</v>
      </c>
      <c r="BK128" s="210">
        <f>BK129+BK173+BK181+BK199+BK217</f>
        <v>0</v>
      </c>
    </row>
    <row r="129" s="11" customFormat="1" ht="22.8" customHeight="1">
      <c r="A129" s="11"/>
      <c r="B129" s="197"/>
      <c r="C129" s="198"/>
      <c r="D129" s="199" t="s">
        <v>74</v>
      </c>
      <c r="E129" s="284" t="s">
        <v>83</v>
      </c>
      <c r="F129" s="284" t="s">
        <v>977</v>
      </c>
      <c r="G129" s="198"/>
      <c r="H129" s="198"/>
      <c r="I129" s="201"/>
      <c r="J129" s="285">
        <f>BK129</f>
        <v>0</v>
      </c>
      <c r="K129" s="198"/>
      <c r="L129" s="203"/>
      <c r="M129" s="204"/>
      <c r="N129" s="205"/>
      <c r="O129" s="205"/>
      <c r="P129" s="206">
        <f>SUM(P130:P172)</f>
        <v>0</v>
      </c>
      <c r="Q129" s="205"/>
      <c r="R129" s="206">
        <f>SUM(R130:R172)</f>
        <v>35.20044</v>
      </c>
      <c r="S129" s="205"/>
      <c r="T129" s="207">
        <f>SUM(T130:T172)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8" t="s">
        <v>83</v>
      </c>
      <c r="AT129" s="209" t="s">
        <v>74</v>
      </c>
      <c r="AU129" s="209" t="s">
        <v>83</v>
      </c>
      <c r="AY129" s="208" t="s">
        <v>141</v>
      </c>
      <c r="BK129" s="210">
        <f>SUM(BK130:BK172)</f>
        <v>0</v>
      </c>
    </row>
    <row r="130" s="2" customFormat="1" ht="24.15" customHeight="1">
      <c r="A130" s="38"/>
      <c r="B130" s="39"/>
      <c r="C130" s="211" t="s">
        <v>83</v>
      </c>
      <c r="D130" s="211" t="s">
        <v>142</v>
      </c>
      <c r="E130" s="212" t="s">
        <v>978</v>
      </c>
      <c r="F130" s="213" t="s">
        <v>979</v>
      </c>
      <c r="G130" s="214" t="s">
        <v>263</v>
      </c>
      <c r="H130" s="215">
        <v>43.200000000000003</v>
      </c>
      <c r="I130" s="216"/>
      <c r="J130" s="217">
        <f>ROUND(I130*H130,2)</f>
        <v>0</v>
      </c>
      <c r="K130" s="218"/>
      <c r="L130" s="44"/>
      <c r="M130" s="219" t="s">
        <v>1</v>
      </c>
      <c r="N130" s="220" t="s">
        <v>40</v>
      </c>
      <c r="O130" s="91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146</v>
      </c>
      <c r="AT130" s="223" t="s">
        <v>142</v>
      </c>
      <c r="AU130" s="223" t="s">
        <v>85</v>
      </c>
      <c r="AY130" s="17" t="s">
        <v>141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83</v>
      </c>
      <c r="BK130" s="224">
        <f>ROUND(I130*H130,2)</f>
        <v>0</v>
      </c>
      <c r="BL130" s="17" t="s">
        <v>146</v>
      </c>
      <c r="BM130" s="223" t="s">
        <v>980</v>
      </c>
    </row>
    <row r="131" s="12" customFormat="1">
      <c r="A131" s="12"/>
      <c r="B131" s="225"/>
      <c r="C131" s="226"/>
      <c r="D131" s="227" t="s">
        <v>148</v>
      </c>
      <c r="E131" s="228" t="s">
        <v>1</v>
      </c>
      <c r="F131" s="229" t="s">
        <v>981</v>
      </c>
      <c r="G131" s="226"/>
      <c r="H131" s="230">
        <v>36</v>
      </c>
      <c r="I131" s="231"/>
      <c r="J131" s="226"/>
      <c r="K131" s="226"/>
      <c r="L131" s="232"/>
      <c r="M131" s="233"/>
      <c r="N131" s="234"/>
      <c r="O131" s="234"/>
      <c r="P131" s="234"/>
      <c r="Q131" s="234"/>
      <c r="R131" s="234"/>
      <c r="S131" s="234"/>
      <c r="T131" s="235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6" t="s">
        <v>148</v>
      </c>
      <c r="AU131" s="236" t="s">
        <v>85</v>
      </c>
      <c r="AV131" s="12" t="s">
        <v>85</v>
      </c>
      <c r="AW131" s="12" t="s">
        <v>32</v>
      </c>
      <c r="AX131" s="12" t="s">
        <v>75</v>
      </c>
      <c r="AY131" s="236" t="s">
        <v>141</v>
      </c>
    </row>
    <row r="132" s="12" customFormat="1">
      <c r="A132" s="12"/>
      <c r="B132" s="225"/>
      <c r="C132" s="226"/>
      <c r="D132" s="227" t="s">
        <v>148</v>
      </c>
      <c r="E132" s="228" t="s">
        <v>1</v>
      </c>
      <c r="F132" s="229" t="s">
        <v>982</v>
      </c>
      <c r="G132" s="226"/>
      <c r="H132" s="230">
        <v>7.2000000000000002</v>
      </c>
      <c r="I132" s="231"/>
      <c r="J132" s="226"/>
      <c r="K132" s="226"/>
      <c r="L132" s="232"/>
      <c r="M132" s="233"/>
      <c r="N132" s="234"/>
      <c r="O132" s="234"/>
      <c r="P132" s="234"/>
      <c r="Q132" s="234"/>
      <c r="R132" s="234"/>
      <c r="S132" s="234"/>
      <c r="T132" s="235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6" t="s">
        <v>148</v>
      </c>
      <c r="AU132" s="236" t="s">
        <v>85</v>
      </c>
      <c r="AV132" s="12" t="s">
        <v>85</v>
      </c>
      <c r="AW132" s="12" t="s">
        <v>32</v>
      </c>
      <c r="AX132" s="12" t="s">
        <v>75</v>
      </c>
      <c r="AY132" s="236" t="s">
        <v>141</v>
      </c>
    </row>
    <row r="133" s="13" customFormat="1">
      <c r="A133" s="13"/>
      <c r="B133" s="237"/>
      <c r="C133" s="238"/>
      <c r="D133" s="227" t="s">
        <v>148</v>
      </c>
      <c r="E133" s="239" t="s">
        <v>1</v>
      </c>
      <c r="F133" s="240" t="s">
        <v>150</v>
      </c>
      <c r="G133" s="238"/>
      <c r="H133" s="241">
        <v>43.200000000000003</v>
      </c>
      <c r="I133" s="242"/>
      <c r="J133" s="238"/>
      <c r="K133" s="238"/>
      <c r="L133" s="243"/>
      <c r="M133" s="244"/>
      <c r="N133" s="245"/>
      <c r="O133" s="245"/>
      <c r="P133" s="245"/>
      <c r="Q133" s="245"/>
      <c r="R133" s="245"/>
      <c r="S133" s="245"/>
      <c r="T133" s="246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7" t="s">
        <v>148</v>
      </c>
      <c r="AU133" s="247" t="s">
        <v>85</v>
      </c>
      <c r="AV133" s="13" t="s">
        <v>146</v>
      </c>
      <c r="AW133" s="13" t="s">
        <v>32</v>
      </c>
      <c r="AX133" s="13" t="s">
        <v>83</v>
      </c>
      <c r="AY133" s="247" t="s">
        <v>141</v>
      </c>
    </row>
    <row r="134" s="2" customFormat="1" ht="16.5" customHeight="1">
      <c r="A134" s="38"/>
      <c r="B134" s="39"/>
      <c r="C134" s="211" t="s">
        <v>85</v>
      </c>
      <c r="D134" s="211" t="s">
        <v>142</v>
      </c>
      <c r="E134" s="212" t="s">
        <v>983</v>
      </c>
      <c r="F134" s="213" t="s">
        <v>984</v>
      </c>
      <c r="G134" s="214" t="s">
        <v>263</v>
      </c>
      <c r="H134" s="215">
        <v>1.8</v>
      </c>
      <c r="I134" s="216"/>
      <c r="J134" s="217">
        <f>ROUND(I134*H134,2)</f>
        <v>0</v>
      </c>
      <c r="K134" s="218"/>
      <c r="L134" s="44"/>
      <c r="M134" s="219" t="s">
        <v>1</v>
      </c>
      <c r="N134" s="220" t="s">
        <v>40</v>
      </c>
      <c r="O134" s="91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146</v>
      </c>
      <c r="AT134" s="223" t="s">
        <v>142</v>
      </c>
      <c r="AU134" s="223" t="s">
        <v>85</v>
      </c>
      <c r="AY134" s="17" t="s">
        <v>141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83</v>
      </c>
      <c r="BK134" s="224">
        <f>ROUND(I134*H134,2)</f>
        <v>0</v>
      </c>
      <c r="BL134" s="17" t="s">
        <v>146</v>
      </c>
      <c r="BM134" s="223" t="s">
        <v>985</v>
      </c>
    </row>
    <row r="135" s="2" customFormat="1" ht="21.75" customHeight="1">
      <c r="A135" s="38"/>
      <c r="B135" s="39"/>
      <c r="C135" s="211" t="s">
        <v>155</v>
      </c>
      <c r="D135" s="211" t="s">
        <v>142</v>
      </c>
      <c r="E135" s="212" t="s">
        <v>986</v>
      </c>
      <c r="F135" s="213" t="s">
        <v>987</v>
      </c>
      <c r="G135" s="214" t="s">
        <v>263</v>
      </c>
      <c r="H135" s="215">
        <v>77.016000000000005</v>
      </c>
      <c r="I135" s="216"/>
      <c r="J135" s="217">
        <f>ROUND(I135*H135,2)</f>
        <v>0</v>
      </c>
      <c r="K135" s="218"/>
      <c r="L135" s="44"/>
      <c r="M135" s="219" t="s">
        <v>1</v>
      </c>
      <c r="N135" s="220" t="s">
        <v>40</v>
      </c>
      <c r="O135" s="91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146</v>
      </c>
      <c r="AT135" s="223" t="s">
        <v>142</v>
      </c>
      <c r="AU135" s="223" t="s">
        <v>85</v>
      </c>
      <c r="AY135" s="17" t="s">
        <v>141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83</v>
      </c>
      <c r="BK135" s="224">
        <f>ROUND(I135*H135,2)</f>
        <v>0</v>
      </c>
      <c r="BL135" s="17" t="s">
        <v>146</v>
      </c>
      <c r="BM135" s="223" t="s">
        <v>988</v>
      </c>
    </row>
    <row r="136" s="12" customFormat="1">
      <c r="A136" s="12"/>
      <c r="B136" s="225"/>
      <c r="C136" s="226"/>
      <c r="D136" s="227" t="s">
        <v>148</v>
      </c>
      <c r="E136" s="228" t="s">
        <v>1</v>
      </c>
      <c r="F136" s="229" t="s">
        <v>989</v>
      </c>
      <c r="G136" s="226"/>
      <c r="H136" s="230">
        <v>19.800000000000001</v>
      </c>
      <c r="I136" s="231"/>
      <c r="J136" s="226"/>
      <c r="K136" s="226"/>
      <c r="L136" s="232"/>
      <c r="M136" s="233"/>
      <c r="N136" s="234"/>
      <c r="O136" s="234"/>
      <c r="P136" s="234"/>
      <c r="Q136" s="234"/>
      <c r="R136" s="234"/>
      <c r="S136" s="234"/>
      <c r="T136" s="235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6" t="s">
        <v>148</v>
      </c>
      <c r="AU136" s="236" t="s">
        <v>85</v>
      </c>
      <c r="AV136" s="12" t="s">
        <v>85</v>
      </c>
      <c r="AW136" s="12" t="s">
        <v>32</v>
      </c>
      <c r="AX136" s="12" t="s">
        <v>75</v>
      </c>
      <c r="AY136" s="236" t="s">
        <v>141</v>
      </c>
    </row>
    <row r="137" s="12" customFormat="1">
      <c r="A137" s="12"/>
      <c r="B137" s="225"/>
      <c r="C137" s="226"/>
      <c r="D137" s="227" t="s">
        <v>148</v>
      </c>
      <c r="E137" s="228" t="s">
        <v>1</v>
      </c>
      <c r="F137" s="229" t="s">
        <v>990</v>
      </c>
      <c r="G137" s="226"/>
      <c r="H137" s="230">
        <v>53.759999999999998</v>
      </c>
      <c r="I137" s="231"/>
      <c r="J137" s="226"/>
      <c r="K137" s="226"/>
      <c r="L137" s="232"/>
      <c r="M137" s="233"/>
      <c r="N137" s="234"/>
      <c r="O137" s="234"/>
      <c r="P137" s="234"/>
      <c r="Q137" s="234"/>
      <c r="R137" s="234"/>
      <c r="S137" s="234"/>
      <c r="T137" s="235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T137" s="236" t="s">
        <v>148</v>
      </c>
      <c r="AU137" s="236" t="s">
        <v>85</v>
      </c>
      <c r="AV137" s="12" t="s">
        <v>85</v>
      </c>
      <c r="AW137" s="12" t="s">
        <v>32</v>
      </c>
      <c r="AX137" s="12" t="s">
        <v>75</v>
      </c>
      <c r="AY137" s="236" t="s">
        <v>141</v>
      </c>
    </row>
    <row r="138" s="12" customFormat="1">
      <c r="A138" s="12"/>
      <c r="B138" s="225"/>
      <c r="C138" s="226"/>
      <c r="D138" s="227" t="s">
        <v>148</v>
      </c>
      <c r="E138" s="228" t="s">
        <v>1</v>
      </c>
      <c r="F138" s="229" t="s">
        <v>991</v>
      </c>
      <c r="G138" s="226"/>
      <c r="H138" s="230">
        <v>3.456</v>
      </c>
      <c r="I138" s="231"/>
      <c r="J138" s="226"/>
      <c r="K138" s="226"/>
      <c r="L138" s="232"/>
      <c r="M138" s="233"/>
      <c r="N138" s="234"/>
      <c r="O138" s="234"/>
      <c r="P138" s="234"/>
      <c r="Q138" s="234"/>
      <c r="R138" s="234"/>
      <c r="S138" s="234"/>
      <c r="T138" s="235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36" t="s">
        <v>148</v>
      </c>
      <c r="AU138" s="236" t="s">
        <v>85</v>
      </c>
      <c r="AV138" s="12" t="s">
        <v>85</v>
      </c>
      <c r="AW138" s="12" t="s">
        <v>32</v>
      </c>
      <c r="AX138" s="12" t="s">
        <v>75</v>
      </c>
      <c r="AY138" s="236" t="s">
        <v>141</v>
      </c>
    </row>
    <row r="139" s="13" customFormat="1">
      <c r="A139" s="13"/>
      <c r="B139" s="237"/>
      <c r="C139" s="238"/>
      <c r="D139" s="227" t="s">
        <v>148</v>
      </c>
      <c r="E139" s="239" t="s">
        <v>1</v>
      </c>
      <c r="F139" s="240" t="s">
        <v>150</v>
      </c>
      <c r="G139" s="238"/>
      <c r="H139" s="241">
        <v>77.016000000000005</v>
      </c>
      <c r="I139" s="242"/>
      <c r="J139" s="238"/>
      <c r="K139" s="238"/>
      <c r="L139" s="243"/>
      <c r="M139" s="244"/>
      <c r="N139" s="245"/>
      <c r="O139" s="245"/>
      <c r="P139" s="245"/>
      <c r="Q139" s="245"/>
      <c r="R139" s="245"/>
      <c r="S139" s="245"/>
      <c r="T139" s="246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7" t="s">
        <v>148</v>
      </c>
      <c r="AU139" s="247" t="s">
        <v>85</v>
      </c>
      <c r="AV139" s="13" t="s">
        <v>146</v>
      </c>
      <c r="AW139" s="13" t="s">
        <v>32</v>
      </c>
      <c r="AX139" s="13" t="s">
        <v>83</v>
      </c>
      <c r="AY139" s="247" t="s">
        <v>141</v>
      </c>
    </row>
    <row r="140" s="2" customFormat="1" ht="21.75" customHeight="1">
      <c r="A140" s="38"/>
      <c r="B140" s="39"/>
      <c r="C140" s="211" t="s">
        <v>146</v>
      </c>
      <c r="D140" s="211" t="s">
        <v>142</v>
      </c>
      <c r="E140" s="212" t="s">
        <v>992</v>
      </c>
      <c r="F140" s="213" t="s">
        <v>993</v>
      </c>
      <c r="G140" s="214" t="s">
        <v>145</v>
      </c>
      <c r="H140" s="215">
        <v>96</v>
      </c>
      <c r="I140" s="216"/>
      <c r="J140" s="217">
        <f>ROUND(I140*H140,2)</f>
        <v>0</v>
      </c>
      <c r="K140" s="218"/>
      <c r="L140" s="44"/>
      <c r="M140" s="219" t="s">
        <v>1</v>
      </c>
      <c r="N140" s="220" t="s">
        <v>40</v>
      </c>
      <c r="O140" s="91"/>
      <c r="P140" s="221">
        <f>O140*H140</f>
        <v>0</v>
      </c>
      <c r="Q140" s="221">
        <v>0.00064000000000000005</v>
      </c>
      <c r="R140" s="221">
        <f>Q140*H140</f>
        <v>0.061440000000000008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146</v>
      </c>
      <c r="AT140" s="223" t="s">
        <v>142</v>
      </c>
      <c r="AU140" s="223" t="s">
        <v>85</v>
      </c>
      <c r="AY140" s="17" t="s">
        <v>141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83</v>
      </c>
      <c r="BK140" s="224">
        <f>ROUND(I140*H140,2)</f>
        <v>0</v>
      </c>
      <c r="BL140" s="17" t="s">
        <v>146</v>
      </c>
      <c r="BM140" s="223" t="s">
        <v>994</v>
      </c>
    </row>
    <row r="141" s="12" customFormat="1">
      <c r="A141" s="12"/>
      <c r="B141" s="225"/>
      <c r="C141" s="226"/>
      <c r="D141" s="227" t="s">
        <v>148</v>
      </c>
      <c r="E141" s="228" t="s">
        <v>1</v>
      </c>
      <c r="F141" s="229" t="s">
        <v>995</v>
      </c>
      <c r="G141" s="226"/>
      <c r="H141" s="230">
        <v>80</v>
      </c>
      <c r="I141" s="231"/>
      <c r="J141" s="226"/>
      <c r="K141" s="226"/>
      <c r="L141" s="232"/>
      <c r="M141" s="233"/>
      <c r="N141" s="234"/>
      <c r="O141" s="234"/>
      <c r="P141" s="234"/>
      <c r="Q141" s="234"/>
      <c r="R141" s="234"/>
      <c r="S141" s="234"/>
      <c r="T141" s="235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6" t="s">
        <v>148</v>
      </c>
      <c r="AU141" s="236" t="s">
        <v>85</v>
      </c>
      <c r="AV141" s="12" t="s">
        <v>85</v>
      </c>
      <c r="AW141" s="12" t="s">
        <v>32</v>
      </c>
      <c r="AX141" s="12" t="s">
        <v>75</v>
      </c>
      <c r="AY141" s="236" t="s">
        <v>141</v>
      </c>
    </row>
    <row r="142" s="12" customFormat="1">
      <c r="A142" s="12"/>
      <c r="B142" s="225"/>
      <c r="C142" s="226"/>
      <c r="D142" s="227" t="s">
        <v>148</v>
      </c>
      <c r="E142" s="228" t="s">
        <v>1</v>
      </c>
      <c r="F142" s="229" t="s">
        <v>996</v>
      </c>
      <c r="G142" s="226"/>
      <c r="H142" s="230">
        <v>16</v>
      </c>
      <c r="I142" s="231"/>
      <c r="J142" s="226"/>
      <c r="K142" s="226"/>
      <c r="L142" s="232"/>
      <c r="M142" s="233"/>
      <c r="N142" s="234"/>
      <c r="O142" s="234"/>
      <c r="P142" s="234"/>
      <c r="Q142" s="234"/>
      <c r="R142" s="234"/>
      <c r="S142" s="234"/>
      <c r="T142" s="235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36" t="s">
        <v>148</v>
      </c>
      <c r="AU142" s="236" t="s">
        <v>85</v>
      </c>
      <c r="AV142" s="12" t="s">
        <v>85</v>
      </c>
      <c r="AW142" s="12" t="s">
        <v>32</v>
      </c>
      <c r="AX142" s="12" t="s">
        <v>75</v>
      </c>
      <c r="AY142" s="236" t="s">
        <v>141</v>
      </c>
    </row>
    <row r="143" s="13" customFormat="1">
      <c r="A143" s="13"/>
      <c r="B143" s="237"/>
      <c r="C143" s="238"/>
      <c r="D143" s="227" t="s">
        <v>148</v>
      </c>
      <c r="E143" s="239" t="s">
        <v>1</v>
      </c>
      <c r="F143" s="240" t="s">
        <v>150</v>
      </c>
      <c r="G143" s="238"/>
      <c r="H143" s="241">
        <v>96</v>
      </c>
      <c r="I143" s="242"/>
      <c r="J143" s="238"/>
      <c r="K143" s="238"/>
      <c r="L143" s="243"/>
      <c r="M143" s="244"/>
      <c r="N143" s="245"/>
      <c r="O143" s="245"/>
      <c r="P143" s="245"/>
      <c r="Q143" s="245"/>
      <c r="R143" s="245"/>
      <c r="S143" s="245"/>
      <c r="T143" s="246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7" t="s">
        <v>148</v>
      </c>
      <c r="AU143" s="247" t="s">
        <v>85</v>
      </c>
      <c r="AV143" s="13" t="s">
        <v>146</v>
      </c>
      <c r="AW143" s="13" t="s">
        <v>32</v>
      </c>
      <c r="AX143" s="13" t="s">
        <v>83</v>
      </c>
      <c r="AY143" s="247" t="s">
        <v>141</v>
      </c>
    </row>
    <row r="144" s="2" customFormat="1" ht="21.75" customHeight="1">
      <c r="A144" s="38"/>
      <c r="B144" s="39"/>
      <c r="C144" s="211" t="s">
        <v>171</v>
      </c>
      <c r="D144" s="211" t="s">
        <v>142</v>
      </c>
      <c r="E144" s="212" t="s">
        <v>997</v>
      </c>
      <c r="F144" s="213" t="s">
        <v>998</v>
      </c>
      <c r="G144" s="214" t="s">
        <v>145</v>
      </c>
      <c r="H144" s="215">
        <v>96</v>
      </c>
      <c r="I144" s="216"/>
      <c r="J144" s="217">
        <f>ROUND(I144*H144,2)</f>
        <v>0</v>
      </c>
      <c r="K144" s="218"/>
      <c r="L144" s="44"/>
      <c r="M144" s="219" t="s">
        <v>1</v>
      </c>
      <c r="N144" s="220" t="s">
        <v>40</v>
      </c>
      <c r="O144" s="91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146</v>
      </c>
      <c r="AT144" s="223" t="s">
        <v>142</v>
      </c>
      <c r="AU144" s="223" t="s">
        <v>85</v>
      </c>
      <c r="AY144" s="17" t="s">
        <v>141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83</v>
      </c>
      <c r="BK144" s="224">
        <f>ROUND(I144*H144,2)</f>
        <v>0</v>
      </c>
      <c r="BL144" s="17" t="s">
        <v>146</v>
      </c>
      <c r="BM144" s="223" t="s">
        <v>999</v>
      </c>
    </row>
    <row r="145" s="12" customFormat="1">
      <c r="A145" s="12"/>
      <c r="B145" s="225"/>
      <c r="C145" s="226"/>
      <c r="D145" s="227" t="s">
        <v>148</v>
      </c>
      <c r="E145" s="228" t="s">
        <v>1</v>
      </c>
      <c r="F145" s="229" t="s">
        <v>995</v>
      </c>
      <c r="G145" s="226"/>
      <c r="H145" s="230">
        <v>80</v>
      </c>
      <c r="I145" s="231"/>
      <c r="J145" s="226"/>
      <c r="K145" s="226"/>
      <c r="L145" s="232"/>
      <c r="M145" s="233"/>
      <c r="N145" s="234"/>
      <c r="O145" s="234"/>
      <c r="P145" s="234"/>
      <c r="Q145" s="234"/>
      <c r="R145" s="234"/>
      <c r="S145" s="234"/>
      <c r="T145" s="235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6" t="s">
        <v>148</v>
      </c>
      <c r="AU145" s="236" t="s">
        <v>85</v>
      </c>
      <c r="AV145" s="12" t="s">
        <v>85</v>
      </c>
      <c r="AW145" s="12" t="s">
        <v>32</v>
      </c>
      <c r="AX145" s="12" t="s">
        <v>75</v>
      </c>
      <c r="AY145" s="236" t="s">
        <v>141</v>
      </c>
    </row>
    <row r="146" s="12" customFormat="1">
      <c r="A146" s="12"/>
      <c r="B146" s="225"/>
      <c r="C146" s="226"/>
      <c r="D146" s="227" t="s">
        <v>148</v>
      </c>
      <c r="E146" s="228" t="s">
        <v>1</v>
      </c>
      <c r="F146" s="229" t="s">
        <v>996</v>
      </c>
      <c r="G146" s="226"/>
      <c r="H146" s="230">
        <v>16</v>
      </c>
      <c r="I146" s="231"/>
      <c r="J146" s="226"/>
      <c r="K146" s="226"/>
      <c r="L146" s="232"/>
      <c r="M146" s="233"/>
      <c r="N146" s="234"/>
      <c r="O146" s="234"/>
      <c r="P146" s="234"/>
      <c r="Q146" s="234"/>
      <c r="R146" s="234"/>
      <c r="S146" s="234"/>
      <c r="T146" s="235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T146" s="236" t="s">
        <v>148</v>
      </c>
      <c r="AU146" s="236" t="s">
        <v>85</v>
      </c>
      <c r="AV146" s="12" t="s">
        <v>85</v>
      </c>
      <c r="AW146" s="12" t="s">
        <v>32</v>
      </c>
      <c r="AX146" s="12" t="s">
        <v>75</v>
      </c>
      <c r="AY146" s="236" t="s">
        <v>141</v>
      </c>
    </row>
    <row r="147" s="13" customFormat="1">
      <c r="A147" s="13"/>
      <c r="B147" s="237"/>
      <c r="C147" s="238"/>
      <c r="D147" s="227" t="s">
        <v>148</v>
      </c>
      <c r="E147" s="239" t="s">
        <v>1</v>
      </c>
      <c r="F147" s="240" t="s">
        <v>150</v>
      </c>
      <c r="G147" s="238"/>
      <c r="H147" s="241">
        <v>96</v>
      </c>
      <c r="I147" s="242"/>
      <c r="J147" s="238"/>
      <c r="K147" s="238"/>
      <c r="L147" s="243"/>
      <c r="M147" s="244"/>
      <c r="N147" s="245"/>
      <c r="O147" s="245"/>
      <c r="P147" s="245"/>
      <c r="Q147" s="245"/>
      <c r="R147" s="245"/>
      <c r="S147" s="245"/>
      <c r="T147" s="246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7" t="s">
        <v>148</v>
      </c>
      <c r="AU147" s="247" t="s">
        <v>85</v>
      </c>
      <c r="AV147" s="13" t="s">
        <v>146</v>
      </c>
      <c r="AW147" s="13" t="s">
        <v>32</v>
      </c>
      <c r="AX147" s="13" t="s">
        <v>83</v>
      </c>
      <c r="AY147" s="247" t="s">
        <v>141</v>
      </c>
    </row>
    <row r="148" s="2" customFormat="1" ht="24.15" customHeight="1">
      <c r="A148" s="38"/>
      <c r="B148" s="39"/>
      <c r="C148" s="211" t="s">
        <v>178</v>
      </c>
      <c r="D148" s="211" t="s">
        <v>142</v>
      </c>
      <c r="E148" s="212" t="s">
        <v>1000</v>
      </c>
      <c r="F148" s="213" t="s">
        <v>1001</v>
      </c>
      <c r="G148" s="214" t="s">
        <v>263</v>
      </c>
      <c r="H148" s="215">
        <v>43.200000000000003</v>
      </c>
      <c r="I148" s="216"/>
      <c r="J148" s="217">
        <f>ROUND(I148*H148,2)</f>
        <v>0</v>
      </c>
      <c r="K148" s="218"/>
      <c r="L148" s="44"/>
      <c r="M148" s="219" t="s">
        <v>1</v>
      </c>
      <c r="N148" s="220" t="s">
        <v>40</v>
      </c>
      <c r="O148" s="91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146</v>
      </c>
      <c r="AT148" s="223" t="s">
        <v>142</v>
      </c>
      <c r="AU148" s="223" t="s">
        <v>85</v>
      </c>
      <c r="AY148" s="17" t="s">
        <v>141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83</v>
      </c>
      <c r="BK148" s="224">
        <f>ROUND(I148*H148,2)</f>
        <v>0</v>
      </c>
      <c r="BL148" s="17" t="s">
        <v>146</v>
      </c>
      <c r="BM148" s="223" t="s">
        <v>1002</v>
      </c>
    </row>
    <row r="149" s="12" customFormat="1">
      <c r="A149" s="12"/>
      <c r="B149" s="225"/>
      <c r="C149" s="226"/>
      <c r="D149" s="227" t="s">
        <v>148</v>
      </c>
      <c r="E149" s="228" t="s">
        <v>1</v>
      </c>
      <c r="F149" s="229" t="s">
        <v>981</v>
      </c>
      <c r="G149" s="226"/>
      <c r="H149" s="230">
        <v>36</v>
      </c>
      <c r="I149" s="231"/>
      <c r="J149" s="226"/>
      <c r="K149" s="226"/>
      <c r="L149" s="232"/>
      <c r="M149" s="233"/>
      <c r="N149" s="234"/>
      <c r="O149" s="234"/>
      <c r="P149" s="234"/>
      <c r="Q149" s="234"/>
      <c r="R149" s="234"/>
      <c r="S149" s="234"/>
      <c r="T149" s="235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6" t="s">
        <v>148</v>
      </c>
      <c r="AU149" s="236" t="s">
        <v>85</v>
      </c>
      <c r="AV149" s="12" t="s">
        <v>85</v>
      </c>
      <c r="AW149" s="12" t="s">
        <v>32</v>
      </c>
      <c r="AX149" s="12" t="s">
        <v>75</v>
      </c>
      <c r="AY149" s="236" t="s">
        <v>141</v>
      </c>
    </row>
    <row r="150" s="12" customFormat="1">
      <c r="A150" s="12"/>
      <c r="B150" s="225"/>
      <c r="C150" s="226"/>
      <c r="D150" s="227" t="s">
        <v>148</v>
      </c>
      <c r="E150" s="228" t="s">
        <v>1</v>
      </c>
      <c r="F150" s="229" t="s">
        <v>982</v>
      </c>
      <c r="G150" s="226"/>
      <c r="H150" s="230">
        <v>7.2000000000000002</v>
      </c>
      <c r="I150" s="231"/>
      <c r="J150" s="226"/>
      <c r="K150" s="226"/>
      <c r="L150" s="232"/>
      <c r="M150" s="233"/>
      <c r="N150" s="234"/>
      <c r="O150" s="234"/>
      <c r="P150" s="234"/>
      <c r="Q150" s="234"/>
      <c r="R150" s="234"/>
      <c r="S150" s="234"/>
      <c r="T150" s="235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T150" s="236" t="s">
        <v>148</v>
      </c>
      <c r="AU150" s="236" t="s">
        <v>85</v>
      </c>
      <c r="AV150" s="12" t="s">
        <v>85</v>
      </c>
      <c r="AW150" s="12" t="s">
        <v>32</v>
      </c>
      <c r="AX150" s="12" t="s">
        <v>75</v>
      </c>
      <c r="AY150" s="236" t="s">
        <v>141</v>
      </c>
    </row>
    <row r="151" s="13" customFormat="1">
      <c r="A151" s="13"/>
      <c r="B151" s="237"/>
      <c r="C151" s="238"/>
      <c r="D151" s="227" t="s">
        <v>148</v>
      </c>
      <c r="E151" s="239" t="s">
        <v>1</v>
      </c>
      <c r="F151" s="240" t="s">
        <v>150</v>
      </c>
      <c r="G151" s="238"/>
      <c r="H151" s="241">
        <v>43.200000000000003</v>
      </c>
      <c r="I151" s="242"/>
      <c r="J151" s="238"/>
      <c r="K151" s="238"/>
      <c r="L151" s="243"/>
      <c r="M151" s="244"/>
      <c r="N151" s="245"/>
      <c r="O151" s="245"/>
      <c r="P151" s="245"/>
      <c r="Q151" s="245"/>
      <c r="R151" s="245"/>
      <c r="S151" s="245"/>
      <c r="T151" s="246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7" t="s">
        <v>148</v>
      </c>
      <c r="AU151" s="247" t="s">
        <v>85</v>
      </c>
      <c r="AV151" s="13" t="s">
        <v>146</v>
      </c>
      <c r="AW151" s="13" t="s">
        <v>32</v>
      </c>
      <c r="AX151" s="13" t="s">
        <v>83</v>
      </c>
      <c r="AY151" s="247" t="s">
        <v>141</v>
      </c>
    </row>
    <row r="152" s="2" customFormat="1" ht="24.15" customHeight="1">
      <c r="A152" s="38"/>
      <c r="B152" s="39"/>
      <c r="C152" s="211" t="s">
        <v>186</v>
      </c>
      <c r="D152" s="211" t="s">
        <v>142</v>
      </c>
      <c r="E152" s="212" t="s">
        <v>1003</v>
      </c>
      <c r="F152" s="213" t="s">
        <v>1004</v>
      </c>
      <c r="G152" s="214" t="s">
        <v>263</v>
      </c>
      <c r="H152" s="215">
        <v>77.016000000000005</v>
      </c>
      <c r="I152" s="216"/>
      <c r="J152" s="217">
        <f>ROUND(I152*H152,2)</f>
        <v>0</v>
      </c>
      <c r="K152" s="218"/>
      <c r="L152" s="44"/>
      <c r="M152" s="219" t="s">
        <v>1</v>
      </c>
      <c r="N152" s="220" t="s">
        <v>40</v>
      </c>
      <c r="O152" s="91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146</v>
      </c>
      <c r="AT152" s="223" t="s">
        <v>142</v>
      </c>
      <c r="AU152" s="223" t="s">
        <v>85</v>
      </c>
      <c r="AY152" s="17" t="s">
        <v>141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83</v>
      </c>
      <c r="BK152" s="224">
        <f>ROUND(I152*H152,2)</f>
        <v>0</v>
      </c>
      <c r="BL152" s="17" t="s">
        <v>146</v>
      </c>
      <c r="BM152" s="223" t="s">
        <v>1005</v>
      </c>
    </row>
    <row r="153" s="2" customFormat="1" ht="24.15" customHeight="1">
      <c r="A153" s="38"/>
      <c r="B153" s="39"/>
      <c r="C153" s="211" t="s">
        <v>193</v>
      </c>
      <c r="D153" s="211" t="s">
        <v>142</v>
      </c>
      <c r="E153" s="212" t="s">
        <v>1006</v>
      </c>
      <c r="F153" s="213" t="s">
        <v>1007</v>
      </c>
      <c r="G153" s="214" t="s">
        <v>263</v>
      </c>
      <c r="H153" s="215">
        <v>42.281999999999996</v>
      </c>
      <c r="I153" s="216"/>
      <c r="J153" s="217">
        <f>ROUND(I153*H153,2)</f>
        <v>0</v>
      </c>
      <c r="K153" s="218"/>
      <c r="L153" s="44"/>
      <c r="M153" s="219" t="s">
        <v>1</v>
      </c>
      <c r="N153" s="220" t="s">
        <v>40</v>
      </c>
      <c r="O153" s="91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146</v>
      </c>
      <c r="AT153" s="223" t="s">
        <v>142</v>
      </c>
      <c r="AU153" s="223" t="s">
        <v>85</v>
      </c>
      <c r="AY153" s="17" t="s">
        <v>141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83</v>
      </c>
      <c r="BK153" s="224">
        <f>ROUND(I153*H153,2)</f>
        <v>0</v>
      </c>
      <c r="BL153" s="17" t="s">
        <v>146</v>
      </c>
      <c r="BM153" s="223" t="s">
        <v>1008</v>
      </c>
    </row>
    <row r="154" s="2" customFormat="1" ht="24.15" customHeight="1">
      <c r="A154" s="38"/>
      <c r="B154" s="39"/>
      <c r="C154" s="211" t="s">
        <v>200</v>
      </c>
      <c r="D154" s="211" t="s">
        <v>142</v>
      </c>
      <c r="E154" s="212" t="s">
        <v>1009</v>
      </c>
      <c r="F154" s="213" t="s">
        <v>1010</v>
      </c>
      <c r="G154" s="214" t="s">
        <v>269</v>
      </c>
      <c r="H154" s="215">
        <v>32.975999999999999</v>
      </c>
      <c r="I154" s="216"/>
      <c r="J154" s="217">
        <f>ROUND(I154*H154,2)</f>
        <v>0</v>
      </c>
      <c r="K154" s="218"/>
      <c r="L154" s="44"/>
      <c r="M154" s="219" t="s">
        <v>1</v>
      </c>
      <c r="N154" s="220" t="s">
        <v>40</v>
      </c>
      <c r="O154" s="91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146</v>
      </c>
      <c r="AT154" s="223" t="s">
        <v>142</v>
      </c>
      <c r="AU154" s="223" t="s">
        <v>85</v>
      </c>
      <c r="AY154" s="17" t="s">
        <v>141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83</v>
      </c>
      <c r="BK154" s="224">
        <f>ROUND(I154*H154,2)</f>
        <v>0</v>
      </c>
      <c r="BL154" s="17" t="s">
        <v>146</v>
      </c>
      <c r="BM154" s="223" t="s">
        <v>1011</v>
      </c>
    </row>
    <row r="155" s="2" customFormat="1" ht="24.15" customHeight="1">
      <c r="A155" s="38"/>
      <c r="B155" s="39"/>
      <c r="C155" s="211" t="s">
        <v>207</v>
      </c>
      <c r="D155" s="211" t="s">
        <v>142</v>
      </c>
      <c r="E155" s="212" t="s">
        <v>1012</v>
      </c>
      <c r="F155" s="213" t="s">
        <v>1013</v>
      </c>
      <c r="G155" s="214" t="s">
        <v>263</v>
      </c>
      <c r="H155" s="215">
        <v>42.494999999999997</v>
      </c>
      <c r="I155" s="216"/>
      <c r="J155" s="217">
        <f>ROUND(I155*H155,2)</f>
        <v>0</v>
      </c>
      <c r="K155" s="218"/>
      <c r="L155" s="44"/>
      <c r="M155" s="219" t="s">
        <v>1</v>
      </c>
      <c r="N155" s="220" t="s">
        <v>40</v>
      </c>
      <c r="O155" s="91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146</v>
      </c>
      <c r="AT155" s="223" t="s">
        <v>142</v>
      </c>
      <c r="AU155" s="223" t="s">
        <v>85</v>
      </c>
      <c r="AY155" s="17" t="s">
        <v>141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83</v>
      </c>
      <c r="BK155" s="224">
        <f>ROUND(I155*H155,2)</f>
        <v>0</v>
      </c>
      <c r="BL155" s="17" t="s">
        <v>146</v>
      </c>
      <c r="BM155" s="223" t="s">
        <v>1014</v>
      </c>
    </row>
    <row r="156" s="12" customFormat="1">
      <c r="A156" s="12"/>
      <c r="B156" s="225"/>
      <c r="C156" s="226"/>
      <c r="D156" s="227" t="s">
        <v>148</v>
      </c>
      <c r="E156" s="228" t="s">
        <v>1</v>
      </c>
      <c r="F156" s="229" t="s">
        <v>1015</v>
      </c>
      <c r="G156" s="226"/>
      <c r="H156" s="230">
        <v>5.7750000000000004</v>
      </c>
      <c r="I156" s="231"/>
      <c r="J156" s="226"/>
      <c r="K156" s="226"/>
      <c r="L156" s="232"/>
      <c r="M156" s="233"/>
      <c r="N156" s="234"/>
      <c r="O156" s="234"/>
      <c r="P156" s="234"/>
      <c r="Q156" s="234"/>
      <c r="R156" s="234"/>
      <c r="S156" s="234"/>
      <c r="T156" s="235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T156" s="236" t="s">
        <v>148</v>
      </c>
      <c r="AU156" s="236" t="s">
        <v>85</v>
      </c>
      <c r="AV156" s="12" t="s">
        <v>85</v>
      </c>
      <c r="AW156" s="12" t="s">
        <v>32</v>
      </c>
      <c r="AX156" s="12" t="s">
        <v>75</v>
      </c>
      <c r="AY156" s="236" t="s">
        <v>141</v>
      </c>
    </row>
    <row r="157" s="12" customFormat="1">
      <c r="A157" s="12"/>
      <c r="B157" s="225"/>
      <c r="C157" s="226"/>
      <c r="D157" s="227" t="s">
        <v>148</v>
      </c>
      <c r="E157" s="228" t="s">
        <v>1</v>
      </c>
      <c r="F157" s="229" t="s">
        <v>1016</v>
      </c>
      <c r="G157" s="226"/>
      <c r="H157" s="230">
        <v>30.600000000000001</v>
      </c>
      <c r="I157" s="231"/>
      <c r="J157" s="226"/>
      <c r="K157" s="226"/>
      <c r="L157" s="232"/>
      <c r="M157" s="233"/>
      <c r="N157" s="234"/>
      <c r="O157" s="234"/>
      <c r="P157" s="234"/>
      <c r="Q157" s="234"/>
      <c r="R157" s="234"/>
      <c r="S157" s="234"/>
      <c r="T157" s="235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T157" s="236" t="s">
        <v>148</v>
      </c>
      <c r="AU157" s="236" t="s">
        <v>85</v>
      </c>
      <c r="AV157" s="12" t="s">
        <v>85</v>
      </c>
      <c r="AW157" s="12" t="s">
        <v>32</v>
      </c>
      <c r="AX157" s="12" t="s">
        <v>75</v>
      </c>
      <c r="AY157" s="236" t="s">
        <v>141</v>
      </c>
    </row>
    <row r="158" s="12" customFormat="1">
      <c r="A158" s="12"/>
      <c r="B158" s="225"/>
      <c r="C158" s="226"/>
      <c r="D158" s="227" t="s">
        <v>148</v>
      </c>
      <c r="E158" s="228" t="s">
        <v>1</v>
      </c>
      <c r="F158" s="229" t="s">
        <v>1017</v>
      </c>
      <c r="G158" s="226"/>
      <c r="H158" s="230">
        <v>6.1200000000000001</v>
      </c>
      <c r="I158" s="231"/>
      <c r="J158" s="226"/>
      <c r="K158" s="226"/>
      <c r="L158" s="232"/>
      <c r="M158" s="233"/>
      <c r="N158" s="234"/>
      <c r="O158" s="234"/>
      <c r="P158" s="234"/>
      <c r="Q158" s="234"/>
      <c r="R158" s="234"/>
      <c r="S158" s="234"/>
      <c r="T158" s="235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6" t="s">
        <v>148</v>
      </c>
      <c r="AU158" s="236" t="s">
        <v>85</v>
      </c>
      <c r="AV158" s="12" t="s">
        <v>85</v>
      </c>
      <c r="AW158" s="12" t="s">
        <v>32</v>
      </c>
      <c r="AX158" s="12" t="s">
        <v>75</v>
      </c>
      <c r="AY158" s="236" t="s">
        <v>141</v>
      </c>
    </row>
    <row r="159" s="13" customFormat="1">
      <c r="A159" s="13"/>
      <c r="B159" s="237"/>
      <c r="C159" s="238"/>
      <c r="D159" s="227" t="s">
        <v>148</v>
      </c>
      <c r="E159" s="239" t="s">
        <v>1</v>
      </c>
      <c r="F159" s="240" t="s">
        <v>150</v>
      </c>
      <c r="G159" s="238"/>
      <c r="H159" s="241">
        <v>42.494999999999997</v>
      </c>
      <c r="I159" s="242"/>
      <c r="J159" s="238"/>
      <c r="K159" s="238"/>
      <c r="L159" s="243"/>
      <c r="M159" s="244"/>
      <c r="N159" s="245"/>
      <c r="O159" s="245"/>
      <c r="P159" s="245"/>
      <c r="Q159" s="245"/>
      <c r="R159" s="245"/>
      <c r="S159" s="245"/>
      <c r="T159" s="246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7" t="s">
        <v>148</v>
      </c>
      <c r="AU159" s="247" t="s">
        <v>85</v>
      </c>
      <c r="AV159" s="13" t="s">
        <v>146</v>
      </c>
      <c r="AW159" s="13" t="s">
        <v>32</v>
      </c>
      <c r="AX159" s="13" t="s">
        <v>83</v>
      </c>
      <c r="AY159" s="247" t="s">
        <v>141</v>
      </c>
    </row>
    <row r="160" s="2" customFormat="1" ht="21.75" customHeight="1">
      <c r="A160" s="38"/>
      <c r="B160" s="39"/>
      <c r="C160" s="211" t="s">
        <v>214</v>
      </c>
      <c r="D160" s="211" t="s">
        <v>142</v>
      </c>
      <c r="E160" s="212" t="s">
        <v>1018</v>
      </c>
      <c r="F160" s="213" t="s">
        <v>1019</v>
      </c>
      <c r="G160" s="214" t="s">
        <v>263</v>
      </c>
      <c r="H160" s="215">
        <v>32.975999999999999</v>
      </c>
      <c r="I160" s="216"/>
      <c r="J160" s="217">
        <f>ROUND(I160*H160,2)</f>
        <v>0</v>
      </c>
      <c r="K160" s="218"/>
      <c r="L160" s="44"/>
      <c r="M160" s="219" t="s">
        <v>1</v>
      </c>
      <c r="N160" s="220" t="s">
        <v>40</v>
      </c>
      <c r="O160" s="91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146</v>
      </c>
      <c r="AT160" s="223" t="s">
        <v>142</v>
      </c>
      <c r="AU160" s="223" t="s">
        <v>85</v>
      </c>
      <c r="AY160" s="17" t="s">
        <v>141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83</v>
      </c>
      <c r="BK160" s="224">
        <f>ROUND(I160*H160,2)</f>
        <v>0</v>
      </c>
      <c r="BL160" s="17" t="s">
        <v>146</v>
      </c>
      <c r="BM160" s="223" t="s">
        <v>1020</v>
      </c>
    </row>
    <row r="161" s="12" customFormat="1">
      <c r="A161" s="12"/>
      <c r="B161" s="225"/>
      <c r="C161" s="226"/>
      <c r="D161" s="227" t="s">
        <v>148</v>
      </c>
      <c r="E161" s="228" t="s">
        <v>1</v>
      </c>
      <c r="F161" s="229" t="s">
        <v>1021</v>
      </c>
      <c r="G161" s="226"/>
      <c r="H161" s="230">
        <v>7.9199999999999999</v>
      </c>
      <c r="I161" s="231"/>
      <c r="J161" s="226"/>
      <c r="K161" s="226"/>
      <c r="L161" s="232"/>
      <c r="M161" s="233"/>
      <c r="N161" s="234"/>
      <c r="O161" s="234"/>
      <c r="P161" s="234"/>
      <c r="Q161" s="234"/>
      <c r="R161" s="234"/>
      <c r="S161" s="234"/>
      <c r="T161" s="235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36" t="s">
        <v>148</v>
      </c>
      <c r="AU161" s="236" t="s">
        <v>85</v>
      </c>
      <c r="AV161" s="12" t="s">
        <v>85</v>
      </c>
      <c r="AW161" s="12" t="s">
        <v>32</v>
      </c>
      <c r="AX161" s="12" t="s">
        <v>75</v>
      </c>
      <c r="AY161" s="236" t="s">
        <v>141</v>
      </c>
    </row>
    <row r="162" s="12" customFormat="1">
      <c r="A162" s="12"/>
      <c r="B162" s="225"/>
      <c r="C162" s="226"/>
      <c r="D162" s="227" t="s">
        <v>148</v>
      </c>
      <c r="E162" s="228" t="s">
        <v>1</v>
      </c>
      <c r="F162" s="229" t="s">
        <v>1022</v>
      </c>
      <c r="G162" s="226"/>
      <c r="H162" s="230">
        <v>23.039999999999999</v>
      </c>
      <c r="I162" s="231"/>
      <c r="J162" s="226"/>
      <c r="K162" s="226"/>
      <c r="L162" s="232"/>
      <c r="M162" s="233"/>
      <c r="N162" s="234"/>
      <c r="O162" s="234"/>
      <c r="P162" s="234"/>
      <c r="Q162" s="234"/>
      <c r="R162" s="234"/>
      <c r="S162" s="234"/>
      <c r="T162" s="235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6" t="s">
        <v>148</v>
      </c>
      <c r="AU162" s="236" t="s">
        <v>85</v>
      </c>
      <c r="AV162" s="12" t="s">
        <v>85</v>
      </c>
      <c r="AW162" s="12" t="s">
        <v>32</v>
      </c>
      <c r="AX162" s="12" t="s">
        <v>75</v>
      </c>
      <c r="AY162" s="236" t="s">
        <v>141</v>
      </c>
    </row>
    <row r="163" s="12" customFormat="1">
      <c r="A163" s="12"/>
      <c r="B163" s="225"/>
      <c r="C163" s="226"/>
      <c r="D163" s="227" t="s">
        <v>148</v>
      </c>
      <c r="E163" s="228" t="s">
        <v>1</v>
      </c>
      <c r="F163" s="229" t="s">
        <v>1023</v>
      </c>
      <c r="G163" s="226"/>
      <c r="H163" s="230">
        <v>2.016</v>
      </c>
      <c r="I163" s="231"/>
      <c r="J163" s="226"/>
      <c r="K163" s="226"/>
      <c r="L163" s="232"/>
      <c r="M163" s="233"/>
      <c r="N163" s="234"/>
      <c r="O163" s="234"/>
      <c r="P163" s="234"/>
      <c r="Q163" s="234"/>
      <c r="R163" s="234"/>
      <c r="S163" s="234"/>
      <c r="T163" s="235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6" t="s">
        <v>148</v>
      </c>
      <c r="AU163" s="236" t="s">
        <v>85</v>
      </c>
      <c r="AV163" s="12" t="s">
        <v>85</v>
      </c>
      <c r="AW163" s="12" t="s">
        <v>32</v>
      </c>
      <c r="AX163" s="12" t="s">
        <v>75</v>
      </c>
      <c r="AY163" s="236" t="s">
        <v>141</v>
      </c>
    </row>
    <row r="164" s="13" customFormat="1">
      <c r="A164" s="13"/>
      <c r="B164" s="237"/>
      <c r="C164" s="238"/>
      <c r="D164" s="227" t="s">
        <v>148</v>
      </c>
      <c r="E164" s="239" t="s">
        <v>1</v>
      </c>
      <c r="F164" s="240" t="s">
        <v>150</v>
      </c>
      <c r="G164" s="238"/>
      <c r="H164" s="241">
        <v>32.975999999999999</v>
      </c>
      <c r="I164" s="242"/>
      <c r="J164" s="238"/>
      <c r="K164" s="238"/>
      <c r="L164" s="243"/>
      <c r="M164" s="244"/>
      <c r="N164" s="245"/>
      <c r="O164" s="245"/>
      <c r="P164" s="245"/>
      <c r="Q164" s="245"/>
      <c r="R164" s="245"/>
      <c r="S164" s="245"/>
      <c r="T164" s="246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7" t="s">
        <v>148</v>
      </c>
      <c r="AU164" s="247" t="s">
        <v>85</v>
      </c>
      <c r="AV164" s="13" t="s">
        <v>146</v>
      </c>
      <c r="AW164" s="13" t="s">
        <v>32</v>
      </c>
      <c r="AX164" s="13" t="s">
        <v>83</v>
      </c>
      <c r="AY164" s="247" t="s">
        <v>141</v>
      </c>
    </row>
    <row r="165" s="2" customFormat="1" ht="24.15" customHeight="1">
      <c r="A165" s="38"/>
      <c r="B165" s="39"/>
      <c r="C165" s="211" t="s">
        <v>8</v>
      </c>
      <c r="D165" s="211" t="s">
        <v>142</v>
      </c>
      <c r="E165" s="212" t="s">
        <v>1024</v>
      </c>
      <c r="F165" s="213" t="s">
        <v>1025</v>
      </c>
      <c r="G165" s="214" t="s">
        <v>263</v>
      </c>
      <c r="H165" s="215">
        <v>35.139000000000003</v>
      </c>
      <c r="I165" s="216"/>
      <c r="J165" s="217">
        <f>ROUND(I165*H165,2)</f>
        <v>0</v>
      </c>
      <c r="K165" s="218"/>
      <c r="L165" s="44"/>
      <c r="M165" s="219" t="s">
        <v>1</v>
      </c>
      <c r="N165" s="220" t="s">
        <v>40</v>
      </c>
      <c r="O165" s="91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146</v>
      </c>
      <c r="AT165" s="223" t="s">
        <v>142</v>
      </c>
      <c r="AU165" s="223" t="s">
        <v>85</v>
      </c>
      <c r="AY165" s="17" t="s">
        <v>141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83</v>
      </c>
      <c r="BK165" s="224">
        <f>ROUND(I165*H165,2)</f>
        <v>0</v>
      </c>
      <c r="BL165" s="17" t="s">
        <v>146</v>
      </c>
      <c r="BM165" s="223" t="s">
        <v>1026</v>
      </c>
    </row>
    <row r="166" s="12" customFormat="1">
      <c r="A166" s="12"/>
      <c r="B166" s="225"/>
      <c r="C166" s="226"/>
      <c r="D166" s="227" t="s">
        <v>148</v>
      </c>
      <c r="E166" s="228" t="s">
        <v>1</v>
      </c>
      <c r="F166" s="229" t="s">
        <v>1027</v>
      </c>
      <c r="G166" s="226"/>
      <c r="H166" s="230">
        <v>0.67500000000000004</v>
      </c>
      <c r="I166" s="231"/>
      <c r="J166" s="226"/>
      <c r="K166" s="226"/>
      <c r="L166" s="232"/>
      <c r="M166" s="233"/>
      <c r="N166" s="234"/>
      <c r="O166" s="234"/>
      <c r="P166" s="234"/>
      <c r="Q166" s="234"/>
      <c r="R166" s="234"/>
      <c r="S166" s="234"/>
      <c r="T166" s="235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6" t="s">
        <v>148</v>
      </c>
      <c r="AU166" s="236" t="s">
        <v>85</v>
      </c>
      <c r="AV166" s="12" t="s">
        <v>85</v>
      </c>
      <c r="AW166" s="12" t="s">
        <v>32</v>
      </c>
      <c r="AX166" s="12" t="s">
        <v>75</v>
      </c>
      <c r="AY166" s="236" t="s">
        <v>141</v>
      </c>
    </row>
    <row r="167" s="12" customFormat="1">
      <c r="A167" s="12"/>
      <c r="B167" s="225"/>
      <c r="C167" s="226"/>
      <c r="D167" s="227" t="s">
        <v>148</v>
      </c>
      <c r="E167" s="228" t="s">
        <v>1</v>
      </c>
      <c r="F167" s="229" t="s">
        <v>1028</v>
      </c>
      <c r="G167" s="226"/>
      <c r="H167" s="230">
        <v>4.5</v>
      </c>
      <c r="I167" s="231"/>
      <c r="J167" s="226"/>
      <c r="K167" s="226"/>
      <c r="L167" s="232"/>
      <c r="M167" s="233"/>
      <c r="N167" s="234"/>
      <c r="O167" s="234"/>
      <c r="P167" s="234"/>
      <c r="Q167" s="234"/>
      <c r="R167" s="234"/>
      <c r="S167" s="234"/>
      <c r="T167" s="235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6" t="s">
        <v>148</v>
      </c>
      <c r="AU167" s="236" t="s">
        <v>85</v>
      </c>
      <c r="AV167" s="12" t="s">
        <v>85</v>
      </c>
      <c r="AW167" s="12" t="s">
        <v>32</v>
      </c>
      <c r="AX167" s="12" t="s">
        <v>75</v>
      </c>
      <c r="AY167" s="236" t="s">
        <v>141</v>
      </c>
    </row>
    <row r="168" s="12" customFormat="1">
      <c r="A168" s="12"/>
      <c r="B168" s="225"/>
      <c r="C168" s="226"/>
      <c r="D168" s="227" t="s">
        <v>148</v>
      </c>
      <c r="E168" s="228" t="s">
        <v>1</v>
      </c>
      <c r="F168" s="229" t="s">
        <v>1029</v>
      </c>
      <c r="G168" s="226"/>
      <c r="H168" s="230">
        <v>9.9000000000000004</v>
      </c>
      <c r="I168" s="231"/>
      <c r="J168" s="226"/>
      <c r="K168" s="226"/>
      <c r="L168" s="232"/>
      <c r="M168" s="233"/>
      <c r="N168" s="234"/>
      <c r="O168" s="234"/>
      <c r="P168" s="234"/>
      <c r="Q168" s="234"/>
      <c r="R168" s="234"/>
      <c r="S168" s="234"/>
      <c r="T168" s="235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36" t="s">
        <v>148</v>
      </c>
      <c r="AU168" s="236" t="s">
        <v>85</v>
      </c>
      <c r="AV168" s="12" t="s">
        <v>85</v>
      </c>
      <c r="AW168" s="12" t="s">
        <v>32</v>
      </c>
      <c r="AX168" s="12" t="s">
        <v>75</v>
      </c>
      <c r="AY168" s="236" t="s">
        <v>141</v>
      </c>
    </row>
    <row r="169" s="12" customFormat="1">
      <c r="A169" s="12"/>
      <c r="B169" s="225"/>
      <c r="C169" s="226"/>
      <c r="D169" s="227" t="s">
        <v>148</v>
      </c>
      <c r="E169" s="228" t="s">
        <v>1</v>
      </c>
      <c r="F169" s="229" t="s">
        <v>1030</v>
      </c>
      <c r="G169" s="226"/>
      <c r="H169" s="230">
        <v>19.199999999999999</v>
      </c>
      <c r="I169" s="231"/>
      <c r="J169" s="226"/>
      <c r="K169" s="226"/>
      <c r="L169" s="232"/>
      <c r="M169" s="233"/>
      <c r="N169" s="234"/>
      <c r="O169" s="234"/>
      <c r="P169" s="234"/>
      <c r="Q169" s="234"/>
      <c r="R169" s="234"/>
      <c r="S169" s="234"/>
      <c r="T169" s="235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6" t="s">
        <v>148</v>
      </c>
      <c r="AU169" s="236" t="s">
        <v>85</v>
      </c>
      <c r="AV169" s="12" t="s">
        <v>85</v>
      </c>
      <c r="AW169" s="12" t="s">
        <v>32</v>
      </c>
      <c r="AX169" s="12" t="s">
        <v>75</v>
      </c>
      <c r="AY169" s="236" t="s">
        <v>141</v>
      </c>
    </row>
    <row r="170" s="12" customFormat="1">
      <c r="A170" s="12"/>
      <c r="B170" s="225"/>
      <c r="C170" s="226"/>
      <c r="D170" s="227" t="s">
        <v>148</v>
      </c>
      <c r="E170" s="228" t="s">
        <v>1</v>
      </c>
      <c r="F170" s="229" t="s">
        <v>1031</v>
      </c>
      <c r="G170" s="226"/>
      <c r="H170" s="230">
        <v>0.86399999999999999</v>
      </c>
      <c r="I170" s="231"/>
      <c r="J170" s="226"/>
      <c r="K170" s="226"/>
      <c r="L170" s="232"/>
      <c r="M170" s="233"/>
      <c r="N170" s="234"/>
      <c r="O170" s="234"/>
      <c r="P170" s="234"/>
      <c r="Q170" s="234"/>
      <c r="R170" s="234"/>
      <c r="S170" s="234"/>
      <c r="T170" s="235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6" t="s">
        <v>148</v>
      </c>
      <c r="AU170" s="236" t="s">
        <v>85</v>
      </c>
      <c r="AV170" s="12" t="s">
        <v>85</v>
      </c>
      <c r="AW170" s="12" t="s">
        <v>32</v>
      </c>
      <c r="AX170" s="12" t="s">
        <v>75</v>
      </c>
      <c r="AY170" s="236" t="s">
        <v>141</v>
      </c>
    </row>
    <row r="171" s="13" customFormat="1">
      <c r="A171" s="13"/>
      <c r="B171" s="237"/>
      <c r="C171" s="238"/>
      <c r="D171" s="227" t="s">
        <v>148</v>
      </c>
      <c r="E171" s="239" t="s">
        <v>1</v>
      </c>
      <c r="F171" s="240" t="s">
        <v>150</v>
      </c>
      <c r="G171" s="238"/>
      <c r="H171" s="241">
        <v>35.139000000000003</v>
      </c>
      <c r="I171" s="242"/>
      <c r="J171" s="238"/>
      <c r="K171" s="238"/>
      <c r="L171" s="243"/>
      <c r="M171" s="244"/>
      <c r="N171" s="245"/>
      <c r="O171" s="245"/>
      <c r="P171" s="245"/>
      <c r="Q171" s="245"/>
      <c r="R171" s="245"/>
      <c r="S171" s="245"/>
      <c r="T171" s="246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7" t="s">
        <v>148</v>
      </c>
      <c r="AU171" s="247" t="s">
        <v>85</v>
      </c>
      <c r="AV171" s="13" t="s">
        <v>146</v>
      </c>
      <c r="AW171" s="13" t="s">
        <v>32</v>
      </c>
      <c r="AX171" s="13" t="s">
        <v>83</v>
      </c>
      <c r="AY171" s="247" t="s">
        <v>141</v>
      </c>
    </row>
    <row r="172" s="2" customFormat="1" ht="16.5" customHeight="1">
      <c r="A172" s="38"/>
      <c r="B172" s="39"/>
      <c r="C172" s="258" t="s">
        <v>232</v>
      </c>
      <c r="D172" s="258" t="s">
        <v>599</v>
      </c>
      <c r="E172" s="259" t="s">
        <v>1032</v>
      </c>
      <c r="F172" s="260" t="s">
        <v>1033</v>
      </c>
      <c r="G172" s="261" t="s">
        <v>269</v>
      </c>
      <c r="H172" s="262">
        <v>35.139000000000003</v>
      </c>
      <c r="I172" s="263"/>
      <c r="J172" s="264">
        <f>ROUND(I172*H172,2)</f>
        <v>0</v>
      </c>
      <c r="K172" s="265"/>
      <c r="L172" s="266"/>
      <c r="M172" s="267" t="s">
        <v>1</v>
      </c>
      <c r="N172" s="268" t="s">
        <v>40</v>
      </c>
      <c r="O172" s="91"/>
      <c r="P172" s="221">
        <f>O172*H172</f>
        <v>0</v>
      </c>
      <c r="Q172" s="221">
        <v>1</v>
      </c>
      <c r="R172" s="221">
        <f>Q172*H172</f>
        <v>35.139000000000003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193</v>
      </c>
      <c r="AT172" s="223" t="s">
        <v>599</v>
      </c>
      <c r="AU172" s="223" t="s">
        <v>85</v>
      </c>
      <c r="AY172" s="17" t="s">
        <v>141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83</v>
      </c>
      <c r="BK172" s="224">
        <f>ROUND(I172*H172,2)</f>
        <v>0</v>
      </c>
      <c r="BL172" s="17" t="s">
        <v>146</v>
      </c>
      <c r="BM172" s="223" t="s">
        <v>1034</v>
      </c>
    </row>
    <row r="173" s="11" customFormat="1" ht="22.8" customHeight="1">
      <c r="A173" s="11"/>
      <c r="B173" s="197"/>
      <c r="C173" s="198"/>
      <c r="D173" s="199" t="s">
        <v>74</v>
      </c>
      <c r="E173" s="284" t="s">
        <v>146</v>
      </c>
      <c r="F173" s="284" t="s">
        <v>1035</v>
      </c>
      <c r="G173" s="198"/>
      <c r="H173" s="198"/>
      <c r="I173" s="201"/>
      <c r="J173" s="285">
        <f>BK173</f>
        <v>0</v>
      </c>
      <c r="K173" s="198"/>
      <c r="L173" s="203"/>
      <c r="M173" s="204"/>
      <c r="N173" s="205"/>
      <c r="O173" s="205"/>
      <c r="P173" s="206">
        <f>SUM(P174:P180)</f>
        <v>0</v>
      </c>
      <c r="Q173" s="205"/>
      <c r="R173" s="206">
        <f>SUM(R174:R180)</f>
        <v>0</v>
      </c>
      <c r="S173" s="205"/>
      <c r="T173" s="207">
        <f>SUM(T174:T180)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08" t="s">
        <v>83</v>
      </c>
      <c r="AT173" s="209" t="s">
        <v>74</v>
      </c>
      <c r="AU173" s="209" t="s">
        <v>83</v>
      </c>
      <c r="AY173" s="208" t="s">
        <v>141</v>
      </c>
      <c r="BK173" s="210">
        <f>SUM(BK174:BK180)</f>
        <v>0</v>
      </c>
    </row>
    <row r="174" s="2" customFormat="1" ht="16.5" customHeight="1">
      <c r="A174" s="38"/>
      <c r="B174" s="39"/>
      <c r="C174" s="211" t="s">
        <v>243</v>
      </c>
      <c r="D174" s="211" t="s">
        <v>142</v>
      </c>
      <c r="E174" s="212" t="s">
        <v>1036</v>
      </c>
      <c r="F174" s="213" t="s">
        <v>1037</v>
      </c>
      <c r="G174" s="214" t="s">
        <v>263</v>
      </c>
      <c r="H174" s="215">
        <v>7.1429999999999998</v>
      </c>
      <c r="I174" s="216"/>
      <c r="J174" s="217">
        <f>ROUND(I174*H174,2)</f>
        <v>0</v>
      </c>
      <c r="K174" s="218"/>
      <c r="L174" s="44"/>
      <c r="M174" s="219" t="s">
        <v>1</v>
      </c>
      <c r="N174" s="220" t="s">
        <v>40</v>
      </c>
      <c r="O174" s="91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146</v>
      </c>
      <c r="AT174" s="223" t="s">
        <v>142</v>
      </c>
      <c r="AU174" s="223" t="s">
        <v>85</v>
      </c>
      <c r="AY174" s="17" t="s">
        <v>141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83</v>
      </c>
      <c r="BK174" s="224">
        <f>ROUND(I174*H174,2)</f>
        <v>0</v>
      </c>
      <c r="BL174" s="17" t="s">
        <v>146</v>
      </c>
      <c r="BM174" s="223" t="s">
        <v>1038</v>
      </c>
    </row>
    <row r="175" s="12" customFormat="1">
      <c r="A175" s="12"/>
      <c r="B175" s="225"/>
      <c r="C175" s="226"/>
      <c r="D175" s="227" t="s">
        <v>148</v>
      </c>
      <c r="E175" s="228" t="s">
        <v>1</v>
      </c>
      <c r="F175" s="229" t="s">
        <v>1039</v>
      </c>
      <c r="G175" s="226"/>
      <c r="H175" s="230">
        <v>0.90000000000000002</v>
      </c>
      <c r="I175" s="231"/>
      <c r="J175" s="226"/>
      <c r="K175" s="226"/>
      <c r="L175" s="232"/>
      <c r="M175" s="233"/>
      <c r="N175" s="234"/>
      <c r="O175" s="234"/>
      <c r="P175" s="234"/>
      <c r="Q175" s="234"/>
      <c r="R175" s="234"/>
      <c r="S175" s="234"/>
      <c r="T175" s="235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6" t="s">
        <v>148</v>
      </c>
      <c r="AU175" s="236" t="s">
        <v>85</v>
      </c>
      <c r="AV175" s="12" t="s">
        <v>85</v>
      </c>
      <c r="AW175" s="12" t="s">
        <v>32</v>
      </c>
      <c r="AX175" s="12" t="s">
        <v>75</v>
      </c>
      <c r="AY175" s="236" t="s">
        <v>141</v>
      </c>
    </row>
    <row r="176" s="12" customFormat="1">
      <c r="A176" s="12"/>
      <c r="B176" s="225"/>
      <c r="C176" s="226"/>
      <c r="D176" s="227" t="s">
        <v>148</v>
      </c>
      <c r="E176" s="228" t="s">
        <v>1</v>
      </c>
      <c r="F176" s="229" t="s">
        <v>1040</v>
      </c>
      <c r="G176" s="226"/>
      <c r="H176" s="230">
        <v>0.13500000000000001</v>
      </c>
      <c r="I176" s="231"/>
      <c r="J176" s="226"/>
      <c r="K176" s="226"/>
      <c r="L176" s="232"/>
      <c r="M176" s="233"/>
      <c r="N176" s="234"/>
      <c r="O176" s="234"/>
      <c r="P176" s="234"/>
      <c r="Q176" s="234"/>
      <c r="R176" s="234"/>
      <c r="S176" s="234"/>
      <c r="T176" s="235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6" t="s">
        <v>148</v>
      </c>
      <c r="AU176" s="236" t="s">
        <v>85</v>
      </c>
      <c r="AV176" s="12" t="s">
        <v>85</v>
      </c>
      <c r="AW176" s="12" t="s">
        <v>32</v>
      </c>
      <c r="AX176" s="12" t="s">
        <v>75</v>
      </c>
      <c r="AY176" s="236" t="s">
        <v>141</v>
      </c>
    </row>
    <row r="177" s="12" customFormat="1">
      <c r="A177" s="12"/>
      <c r="B177" s="225"/>
      <c r="C177" s="226"/>
      <c r="D177" s="227" t="s">
        <v>148</v>
      </c>
      <c r="E177" s="228" t="s">
        <v>1</v>
      </c>
      <c r="F177" s="229" t="s">
        <v>1041</v>
      </c>
      <c r="G177" s="226"/>
      <c r="H177" s="230">
        <v>1.98</v>
      </c>
      <c r="I177" s="231"/>
      <c r="J177" s="226"/>
      <c r="K177" s="226"/>
      <c r="L177" s="232"/>
      <c r="M177" s="233"/>
      <c r="N177" s="234"/>
      <c r="O177" s="234"/>
      <c r="P177" s="234"/>
      <c r="Q177" s="234"/>
      <c r="R177" s="234"/>
      <c r="S177" s="234"/>
      <c r="T177" s="235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6" t="s">
        <v>148</v>
      </c>
      <c r="AU177" s="236" t="s">
        <v>85</v>
      </c>
      <c r="AV177" s="12" t="s">
        <v>85</v>
      </c>
      <c r="AW177" s="12" t="s">
        <v>32</v>
      </c>
      <c r="AX177" s="12" t="s">
        <v>75</v>
      </c>
      <c r="AY177" s="236" t="s">
        <v>141</v>
      </c>
    </row>
    <row r="178" s="12" customFormat="1">
      <c r="A178" s="12"/>
      <c r="B178" s="225"/>
      <c r="C178" s="226"/>
      <c r="D178" s="227" t="s">
        <v>148</v>
      </c>
      <c r="E178" s="228" t="s">
        <v>1</v>
      </c>
      <c r="F178" s="229" t="s">
        <v>1042</v>
      </c>
      <c r="G178" s="226"/>
      <c r="H178" s="230">
        <v>3.8399999999999999</v>
      </c>
      <c r="I178" s="231"/>
      <c r="J178" s="226"/>
      <c r="K178" s="226"/>
      <c r="L178" s="232"/>
      <c r="M178" s="233"/>
      <c r="N178" s="234"/>
      <c r="O178" s="234"/>
      <c r="P178" s="234"/>
      <c r="Q178" s="234"/>
      <c r="R178" s="234"/>
      <c r="S178" s="234"/>
      <c r="T178" s="235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36" t="s">
        <v>148</v>
      </c>
      <c r="AU178" s="236" t="s">
        <v>85</v>
      </c>
      <c r="AV178" s="12" t="s">
        <v>85</v>
      </c>
      <c r="AW178" s="12" t="s">
        <v>32</v>
      </c>
      <c r="AX178" s="12" t="s">
        <v>75</v>
      </c>
      <c r="AY178" s="236" t="s">
        <v>141</v>
      </c>
    </row>
    <row r="179" s="12" customFormat="1">
      <c r="A179" s="12"/>
      <c r="B179" s="225"/>
      <c r="C179" s="226"/>
      <c r="D179" s="227" t="s">
        <v>148</v>
      </c>
      <c r="E179" s="228" t="s">
        <v>1</v>
      </c>
      <c r="F179" s="229" t="s">
        <v>1043</v>
      </c>
      <c r="G179" s="226"/>
      <c r="H179" s="230">
        <v>0.28799999999999998</v>
      </c>
      <c r="I179" s="231"/>
      <c r="J179" s="226"/>
      <c r="K179" s="226"/>
      <c r="L179" s="232"/>
      <c r="M179" s="233"/>
      <c r="N179" s="234"/>
      <c r="O179" s="234"/>
      <c r="P179" s="234"/>
      <c r="Q179" s="234"/>
      <c r="R179" s="234"/>
      <c r="S179" s="234"/>
      <c r="T179" s="235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6" t="s">
        <v>148</v>
      </c>
      <c r="AU179" s="236" t="s">
        <v>85</v>
      </c>
      <c r="AV179" s="12" t="s">
        <v>85</v>
      </c>
      <c r="AW179" s="12" t="s">
        <v>32</v>
      </c>
      <c r="AX179" s="12" t="s">
        <v>75</v>
      </c>
      <c r="AY179" s="236" t="s">
        <v>141</v>
      </c>
    </row>
    <row r="180" s="13" customFormat="1">
      <c r="A180" s="13"/>
      <c r="B180" s="237"/>
      <c r="C180" s="238"/>
      <c r="D180" s="227" t="s">
        <v>148</v>
      </c>
      <c r="E180" s="239" t="s">
        <v>1</v>
      </c>
      <c r="F180" s="240" t="s">
        <v>150</v>
      </c>
      <c r="G180" s="238"/>
      <c r="H180" s="241">
        <v>7.1429999999999998</v>
      </c>
      <c r="I180" s="242"/>
      <c r="J180" s="238"/>
      <c r="K180" s="238"/>
      <c r="L180" s="243"/>
      <c r="M180" s="244"/>
      <c r="N180" s="245"/>
      <c r="O180" s="245"/>
      <c r="P180" s="245"/>
      <c r="Q180" s="245"/>
      <c r="R180" s="245"/>
      <c r="S180" s="245"/>
      <c r="T180" s="246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7" t="s">
        <v>148</v>
      </c>
      <c r="AU180" s="247" t="s">
        <v>85</v>
      </c>
      <c r="AV180" s="13" t="s">
        <v>146</v>
      </c>
      <c r="AW180" s="13" t="s">
        <v>32</v>
      </c>
      <c r="AX180" s="13" t="s">
        <v>83</v>
      </c>
      <c r="AY180" s="247" t="s">
        <v>141</v>
      </c>
    </row>
    <row r="181" s="11" customFormat="1" ht="22.8" customHeight="1">
      <c r="A181" s="11"/>
      <c r="B181" s="197"/>
      <c r="C181" s="198"/>
      <c r="D181" s="199" t="s">
        <v>74</v>
      </c>
      <c r="E181" s="284" t="s">
        <v>193</v>
      </c>
      <c r="F181" s="284" t="s">
        <v>1044</v>
      </c>
      <c r="G181" s="198"/>
      <c r="H181" s="198"/>
      <c r="I181" s="201"/>
      <c r="J181" s="285">
        <f>BK181</f>
        <v>0</v>
      </c>
      <c r="K181" s="198"/>
      <c r="L181" s="203"/>
      <c r="M181" s="204"/>
      <c r="N181" s="205"/>
      <c r="O181" s="205"/>
      <c r="P181" s="206">
        <f>SUM(P182:P198)</f>
        <v>0</v>
      </c>
      <c r="Q181" s="205"/>
      <c r="R181" s="206">
        <f>SUM(R182:R198)</f>
        <v>0.45887999999999995</v>
      </c>
      <c r="S181" s="205"/>
      <c r="T181" s="207">
        <f>SUM(T182:T198)</f>
        <v>0</v>
      </c>
      <c r="U181" s="11"/>
      <c r="V181" s="11"/>
      <c r="W181" s="11"/>
      <c r="X181" s="11"/>
      <c r="Y181" s="11"/>
      <c r="Z181" s="11"/>
      <c r="AA181" s="11"/>
      <c r="AB181" s="11"/>
      <c r="AC181" s="11"/>
      <c r="AD181" s="11"/>
      <c r="AE181" s="11"/>
      <c r="AR181" s="208" t="s">
        <v>83</v>
      </c>
      <c r="AT181" s="209" t="s">
        <v>74</v>
      </c>
      <c r="AU181" s="209" t="s">
        <v>83</v>
      </c>
      <c r="AY181" s="208" t="s">
        <v>141</v>
      </c>
      <c r="BK181" s="210">
        <f>SUM(BK182:BK198)</f>
        <v>0</v>
      </c>
    </row>
    <row r="182" s="2" customFormat="1" ht="24.15" customHeight="1">
      <c r="A182" s="38"/>
      <c r="B182" s="39"/>
      <c r="C182" s="211" t="s">
        <v>254</v>
      </c>
      <c r="D182" s="211" t="s">
        <v>142</v>
      </c>
      <c r="E182" s="212" t="s">
        <v>1045</v>
      </c>
      <c r="F182" s="213" t="s">
        <v>1046</v>
      </c>
      <c r="G182" s="214" t="s">
        <v>203</v>
      </c>
      <c r="H182" s="215">
        <v>7</v>
      </c>
      <c r="I182" s="216"/>
      <c r="J182" s="217">
        <f>ROUND(I182*H182,2)</f>
        <v>0</v>
      </c>
      <c r="K182" s="218"/>
      <c r="L182" s="44"/>
      <c r="M182" s="219" t="s">
        <v>1</v>
      </c>
      <c r="N182" s="220" t="s">
        <v>40</v>
      </c>
      <c r="O182" s="91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146</v>
      </c>
      <c r="AT182" s="223" t="s">
        <v>142</v>
      </c>
      <c r="AU182" s="223" t="s">
        <v>85</v>
      </c>
      <c r="AY182" s="17" t="s">
        <v>141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83</v>
      </c>
      <c r="BK182" s="224">
        <f>ROUND(I182*H182,2)</f>
        <v>0</v>
      </c>
      <c r="BL182" s="17" t="s">
        <v>146</v>
      </c>
      <c r="BM182" s="223" t="s">
        <v>1047</v>
      </c>
    </row>
    <row r="183" s="2" customFormat="1" ht="24.15" customHeight="1">
      <c r="A183" s="38"/>
      <c r="B183" s="39"/>
      <c r="C183" s="258" t="s">
        <v>260</v>
      </c>
      <c r="D183" s="258" t="s">
        <v>599</v>
      </c>
      <c r="E183" s="259" t="s">
        <v>1048</v>
      </c>
      <c r="F183" s="260" t="s">
        <v>1049</v>
      </c>
      <c r="G183" s="261" t="s">
        <v>203</v>
      </c>
      <c r="H183" s="262">
        <v>7</v>
      </c>
      <c r="I183" s="263"/>
      <c r="J183" s="264">
        <f>ROUND(I183*H183,2)</f>
        <v>0</v>
      </c>
      <c r="K183" s="265"/>
      <c r="L183" s="266"/>
      <c r="M183" s="267" t="s">
        <v>1</v>
      </c>
      <c r="N183" s="268" t="s">
        <v>40</v>
      </c>
      <c r="O183" s="91"/>
      <c r="P183" s="221">
        <f>O183*H183</f>
        <v>0</v>
      </c>
      <c r="Q183" s="221">
        <v>0.00106</v>
      </c>
      <c r="R183" s="221">
        <f>Q183*H183</f>
        <v>0.0074199999999999995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193</v>
      </c>
      <c r="AT183" s="223" t="s">
        <v>599</v>
      </c>
      <c r="AU183" s="223" t="s">
        <v>85</v>
      </c>
      <c r="AY183" s="17" t="s">
        <v>141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83</v>
      </c>
      <c r="BK183" s="224">
        <f>ROUND(I183*H183,2)</f>
        <v>0</v>
      </c>
      <c r="BL183" s="17" t="s">
        <v>146</v>
      </c>
      <c r="BM183" s="223" t="s">
        <v>1050</v>
      </c>
    </row>
    <row r="184" s="2" customFormat="1" ht="24.15" customHeight="1">
      <c r="A184" s="38"/>
      <c r="B184" s="39"/>
      <c r="C184" s="211" t="s">
        <v>266</v>
      </c>
      <c r="D184" s="211" t="s">
        <v>142</v>
      </c>
      <c r="E184" s="212" t="s">
        <v>1051</v>
      </c>
      <c r="F184" s="213" t="s">
        <v>1052</v>
      </c>
      <c r="G184" s="214" t="s">
        <v>203</v>
      </c>
      <c r="H184" s="215">
        <v>10</v>
      </c>
      <c r="I184" s="216"/>
      <c r="J184" s="217">
        <f>ROUND(I184*H184,2)</f>
        <v>0</v>
      </c>
      <c r="K184" s="218"/>
      <c r="L184" s="44"/>
      <c r="M184" s="219" t="s">
        <v>1</v>
      </c>
      <c r="N184" s="220" t="s">
        <v>40</v>
      </c>
      <c r="O184" s="91"/>
      <c r="P184" s="221">
        <f>O184*H184</f>
        <v>0</v>
      </c>
      <c r="Q184" s="221">
        <v>1.0000000000000001E-05</v>
      </c>
      <c r="R184" s="221">
        <f>Q184*H184</f>
        <v>0.00010000000000000001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146</v>
      </c>
      <c r="AT184" s="223" t="s">
        <v>142</v>
      </c>
      <c r="AU184" s="223" t="s">
        <v>85</v>
      </c>
      <c r="AY184" s="17" t="s">
        <v>141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83</v>
      </c>
      <c r="BK184" s="224">
        <f>ROUND(I184*H184,2)</f>
        <v>0</v>
      </c>
      <c r="BL184" s="17" t="s">
        <v>146</v>
      </c>
      <c r="BM184" s="223" t="s">
        <v>1053</v>
      </c>
    </row>
    <row r="185" s="2" customFormat="1" ht="21.75" customHeight="1">
      <c r="A185" s="38"/>
      <c r="B185" s="39"/>
      <c r="C185" s="258" t="s">
        <v>272</v>
      </c>
      <c r="D185" s="258" t="s">
        <v>599</v>
      </c>
      <c r="E185" s="259" t="s">
        <v>1054</v>
      </c>
      <c r="F185" s="260" t="s">
        <v>1055</v>
      </c>
      <c r="G185" s="261" t="s">
        <v>203</v>
      </c>
      <c r="H185" s="262">
        <v>10</v>
      </c>
      <c r="I185" s="263"/>
      <c r="J185" s="264">
        <f>ROUND(I185*H185,2)</f>
        <v>0</v>
      </c>
      <c r="K185" s="265"/>
      <c r="L185" s="266"/>
      <c r="M185" s="267" t="s">
        <v>1</v>
      </c>
      <c r="N185" s="268" t="s">
        <v>40</v>
      </c>
      <c r="O185" s="91"/>
      <c r="P185" s="221">
        <f>O185*H185</f>
        <v>0</v>
      </c>
      <c r="Q185" s="221">
        <v>0.0034199999999999999</v>
      </c>
      <c r="R185" s="221">
        <f>Q185*H185</f>
        <v>0.034200000000000001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193</v>
      </c>
      <c r="AT185" s="223" t="s">
        <v>599</v>
      </c>
      <c r="AU185" s="223" t="s">
        <v>85</v>
      </c>
      <c r="AY185" s="17" t="s">
        <v>141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83</v>
      </c>
      <c r="BK185" s="224">
        <f>ROUND(I185*H185,2)</f>
        <v>0</v>
      </c>
      <c r="BL185" s="17" t="s">
        <v>146</v>
      </c>
      <c r="BM185" s="223" t="s">
        <v>1056</v>
      </c>
    </row>
    <row r="186" s="2" customFormat="1" ht="24.15" customHeight="1">
      <c r="A186" s="38"/>
      <c r="B186" s="39"/>
      <c r="C186" s="211" t="s">
        <v>278</v>
      </c>
      <c r="D186" s="211" t="s">
        <v>142</v>
      </c>
      <c r="E186" s="212" t="s">
        <v>1057</v>
      </c>
      <c r="F186" s="213" t="s">
        <v>1058</v>
      </c>
      <c r="G186" s="214" t="s">
        <v>203</v>
      </c>
      <c r="H186" s="215">
        <v>3</v>
      </c>
      <c r="I186" s="216"/>
      <c r="J186" s="217">
        <f>ROUND(I186*H186,2)</f>
        <v>0</v>
      </c>
      <c r="K186" s="218"/>
      <c r="L186" s="44"/>
      <c r="M186" s="219" t="s">
        <v>1</v>
      </c>
      <c r="N186" s="220" t="s">
        <v>40</v>
      </c>
      <c r="O186" s="91"/>
      <c r="P186" s="221">
        <f>O186*H186</f>
        <v>0</v>
      </c>
      <c r="Q186" s="221">
        <v>1.0000000000000001E-05</v>
      </c>
      <c r="R186" s="221">
        <f>Q186*H186</f>
        <v>3.0000000000000004E-05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146</v>
      </c>
      <c r="AT186" s="223" t="s">
        <v>142</v>
      </c>
      <c r="AU186" s="223" t="s">
        <v>85</v>
      </c>
      <c r="AY186" s="17" t="s">
        <v>141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83</v>
      </c>
      <c r="BK186" s="224">
        <f>ROUND(I186*H186,2)</f>
        <v>0</v>
      </c>
      <c r="BL186" s="17" t="s">
        <v>146</v>
      </c>
      <c r="BM186" s="223" t="s">
        <v>1059</v>
      </c>
    </row>
    <row r="187" s="2" customFormat="1" ht="21.75" customHeight="1">
      <c r="A187" s="38"/>
      <c r="B187" s="39"/>
      <c r="C187" s="258" t="s">
        <v>284</v>
      </c>
      <c r="D187" s="258" t="s">
        <v>599</v>
      </c>
      <c r="E187" s="259" t="s">
        <v>1060</v>
      </c>
      <c r="F187" s="260" t="s">
        <v>1061</v>
      </c>
      <c r="G187" s="261" t="s">
        <v>203</v>
      </c>
      <c r="H187" s="262">
        <v>3</v>
      </c>
      <c r="I187" s="263"/>
      <c r="J187" s="264">
        <f>ROUND(I187*H187,2)</f>
        <v>0</v>
      </c>
      <c r="K187" s="265"/>
      <c r="L187" s="266"/>
      <c r="M187" s="267" t="s">
        <v>1</v>
      </c>
      <c r="N187" s="268" t="s">
        <v>40</v>
      </c>
      <c r="O187" s="91"/>
      <c r="P187" s="221">
        <f>O187*H187</f>
        <v>0</v>
      </c>
      <c r="Q187" s="221">
        <v>0.0054000000000000003</v>
      </c>
      <c r="R187" s="221">
        <f>Q187*H187</f>
        <v>0.016199999999999999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193</v>
      </c>
      <c r="AT187" s="223" t="s">
        <v>599</v>
      </c>
      <c r="AU187" s="223" t="s">
        <v>85</v>
      </c>
      <c r="AY187" s="17" t="s">
        <v>141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83</v>
      </c>
      <c r="BK187" s="224">
        <f>ROUND(I187*H187,2)</f>
        <v>0</v>
      </c>
      <c r="BL187" s="17" t="s">
        <v>146</v>
      </c>
      <c r="BM187" s="223" t="s">
        <v>1062</v>
      </c>
    </row>
    <row r="188" s="2" customFormat="1" ht="24.15" customHeight="1">
      <c r="A188" s="38"/>
      <c r="B188" s="39"/>
      <c r="C188" s="211" t="s">
        <v>7</v>
      </c>
      <c r="D188" s="211" t="s">
        <v>142</v>
      </c>
      <c r="E188" s="212" t="s">
        <v>1063</v>
      </c>
      <c r="F188" s="213" t="s">
        <v>1064</v>
      </c>
      <c r="G188" s="214" t="s">
        <v>153</v>
      </c>
      <c r="H188" s="215">
        <v>1</v>
      </c>
      <c r="I188" s="216"/>
      <c r="J188" s="217">
        <f>ROUND(I188*H188,2)</f>
        <v>0</v>
      </c>
      <c r="K188" s="218"/>
      <c r="L188" s="44"/>
      <c r="M188" s="219" t="s">
        <v>1</v>
      </c>
      <c r="N188" s="220" t="s">
        <v>40</v>
      </c>
      <c r="O188" s="91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146</v>
      </c>
      <c r="AT188" s="223" t="s">
        <v>142</v>
      </c>
      <c r="AU188" s="223" t="s">
        <v>85</v>
      </c>
      <c r="AY188" s="17" t="s">
        <v>141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83</v>
      </c>
      <c r="BK188" s="224">
        <f>ROUND(I188*H188,2)</f>
        <v>0</v>
      </c>
      <c r="BL188" s="17" t="s">
        <v>146</v>
      </c>
      <c r="BM188" s="223" t="s">
        <v>1065</v>
      </c>
    </row>
    <row r="189" s="2" customFormat="1" ht="24.15" customHeight="1">
      <c r="A189" s="38"/>
      <c r="B189" s="39"/>
      <c r="C189" s="258" t="s">
        <v>294</v>
      </c>
      <c r="D189" s="258" t="s">
        <v>599</v>
      </c>
      <c r="E189" s="259" t="s">
        <v>1066</v>
      </c>
      <c r="F189" s="260" t="s">
        <v>1067</v>
      </c>
      <c r="G189" s="261" t="s">
        <v>153</v>
      </c>
      <c r="H189" s="262">
        <v>1</v>
      </c>
      <c r="I189" s="263"/>
      <c r="J189" s="264">
        <f>ROUND(I189*H189,2)</f>
        <v>0</v>
      </c>
      <c r="K189" s="265"/>
      <c r="L189" s="266"/>
      <c r="M189" s="267" t="s">
        <v>1</v>
      </c>
      <c r="N189" s="268" t="s">
        <v>40</v>
      </c>
      <c r="O189" s="91"/>
      <c r="P189" s="221">
        <f>O189*H189</f>
        <v>0</v>
      </c>
      <c r="Q189" s="221">
        <v>0.0011199999999999999</v>
      </c>
      <c r="R189" s="221">
        <f>Q189*H189</f>
        <v>0.0011199999999999999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193</v>
      </c>
      <c r="AT189" s="223" t="s">
        <v>599</v>
      </c>
      <c r="AU189" s="223" t="s">
        <v>85</v>
      </c>
      <c r="AY189" s="17" t="s">
        <v>141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83</v>
      </c>
      <c r="BK189" s="224">
        <f>ROUND(I189*H189,2)</f>
        <v>0</v>
      </c>
      <c r="BL189" s="17" t="s">
        <v>146</v>
      </c>
      <c r="BM189" s="223" t="s">
        <v>1068</v>
      </c>
    </row>
    <row r="190" s="2" customFormat="1" ht="16.5" customHeight="1">
      <c r="A190" s="38"/>
      <c r="B190" s="39"/>
      <c r="C190" s="211" t="s">
        <v>299</v>
      </c>
      <c r="D190" s="211" t="s">
        <v>142</v>
      </c>
      <c r="E190" s="212" t="s">
        <v>1069</v>
      </c>
      <c r="F190" s="213" t="s">
        <v>1070</v>
      </c>
      <c r="G190" s="214" t="s">
        <v>153</v>
      </c>
      <c r="H190" s="215">
        <v>1</v>
      </c>
      <c r="I190" s="216"/>
      <c r="J190" s="217">
        <f>ROUND(I190*H190,2)</f>
        <v>0</v>
      </c>
      <c r="K190" s="218"/>
      <c r="L190" s="44"/>
      <c r="M190" s="219" t="s">
        <v>1</v>
      </c>
      <c r="N190" s="220" t="s">
        <v>40</v>
      </c>
      <c r="O190" s="91"/>
      <c r="P190" s="221">
        <f>O190*H190</f>
        <v>0</v>
      </c>
      <c r="Q190" s="221">
        <v>0.00085999999999999998</v>
      </c>
      <c r="R190" s="221">
        <f>Q190*H190</f>
        <v>0.00085999999999999998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146</v>
      </c>
      <c r="AT190" s="223" t="s">
        <v>142</v>
      </c>
      <c r="AU190" s="223" t="s">
        <v>85</v>
      </c>
      <c r="AY190" s="17" t="s">
        <v>141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83</v>
      </c>
      <c r="BK190" s="224">
        <f>ROUND(I190*H190,2)</f>
        <v>0</v>
      </c>
      <c r="BL190" s="17" t="s">
        <v>146</v>
      </c>
      <c r="BM190" s="223" t="s">
        <v>1071</v>
      </c>
    </row>
    <row r="191" s="2" customFormat="1" ht="24.15" customHeight="1">
      <c r="A191" s="38"/>
      <c r="B191" s="39"/>
      <c r="C191" s="258" t="s">
        <v>306</v>
      </c>
      <c r="D191" s="258" t="s">
        <v>599</v>
      </c>
      <c r="E191" s="259" t="s">
        <v>1072</v>
      </c>
      <c r="F191" s="260" t="s">
        <v>1073</v>
      </c>
      <c r="G191" s="261" t="s">
        <v>153</v>
      </c>
      <c r="H191" s="262">
        <v>1</v>
      </c>
      <c r="I191" s="263"/>
      <c r="J191" s="264">
        <f>ROUND(I191*H191,2)</f>
        <v>0</v>
      </c>
      <c r="K191" s="265"/>
      <c r="L191" s="266"/>
      <c r="M191" s="267" t="s">
        <v>1</v>
      </c>
      <c r="N191" s="268" t="s">
        <v>40</v>
      </c>
      <c r="O191" s="91"/>
      <c r="P191" s="221">
        <f>O191*H191</f>
        <v>0</v>
      </c>
      <c r="Q191" s="221">
        <v>0.017999999999999999</v>
      </c>
      <c r="R191" s="221">
        <f>Q191*H191</f>
        <v>0.017999999999999999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193</v>
      </c>
      <c r="AT191" s="223" t="s">
        <v>599</v>
      </c>
      <c r="AU191" s="223" t="s">
        <v>85</v>
      </c>
      <c r="AY191" s="17" t="s">
        <v>141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83</v>
      </c>
      <c r="BK191" s="224">
        <f>ROUND(I191*H191,2)</f>
        <v>0</v>
      </c>
      <c r="BL191" s="17" t="s">
        <v>146</v>
      </c>
      <c r="BM191" s="223" t="s">
        <v>1074</v>
      </c>
    </row>
    <row r="192" s="2" customFormat="1" ht="24.15" customHeight="1">
      <c r="A192" s="38"/>
      <c r="B192" s="39"/>
      <c r="C192" s="211" t="s">
        <v>323</v>
      </c>
      <c r="D192" s="211" t="s">
        <v>142</v>
      </c>
      <c r="E192" s="212" t="s">
        <v>1075</v>
      </c>
      <c r="F192" s="213" t="s">
        <v>1076</v>
      </c>
      <c r="G192" s="214" t="s">
        <v>153</v>
      </c>
      <c r="H192" s="215">
        <v>1</v>
      </c>
      <c r="I192" s="216"/>
      <c r="J192" s="217">
        <f>ROUND(I192*H192,2)</f>
        <v>0</v>
      </c>
      <c r="K192" s="218"/>
      <c r="L192" s="44"/>
      <c r="M192" s="219" t="s">
        <v>1</v>
      </c>
      <c r="N192" s="220" t="s">
        <v>40</v>
      </c>
      <c r="O192" s="91"/>
      <c r="P192" s="221">
        <f>O192*H192</f>
        <v>0</v>
      </c>
      <c r="Q192" s="221">
        <v>0.10661</v>
      </c>
      <c r="R192" s="221">
        <f>Q192*H192</f>
        <v>0.10661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146</v>
      </c>
      <c r="AT192" s="223" t="s">
        <v>142</v>
      </c>
      <c r="AU192" s="223" t="s">
        <v>85</v>
      </c>
      <c r="AY192" s="17" t="s">
        <v>141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83</v>
      </c>
      <c r="BK192" s="224">
        <f>ROUND(I192*H192,2)</f>
        <v>0</v>
      </c>
      <c r="BL192" s="17" t="s">
        <v>146</v>
      </c>
      <c r="BM192" s="223" t="s">
        <v>1077</v>
      </c>
    </row>
    <row r="193" s="2" customFormat="1" ht="33" customHeight="1">
      <c r="A193" s="38"/>
      <c r="B193" s="39"/>
      <c r="C193" s="211" t="s">
        <v>336</v>
      </c>
      <c r="D193" s="211" t="s">
        <v>142</v>
      </c>
      <c r="E193" s="212" t="s">
        <v>1078</v>
      </c>
      <c r="F193" s="213" t="s">
        <v>1079</v>
      </c>
      <c r="G193" s="214" t="s">
        <v>153</v>
      </c>
      <c r="H193" s="215">
        <v>1</v>
      </c>
      <c r="I193" s="216"/>
      <c r="J193" s="217">
        <f>ROUND(I193*H193,2)</f>
        <v>0</v>
      </c>
      <c r="K193" s="218"/>
      <c r="L193" s="44"/>
      <c r="M193" s="219" t="s">
        <v>1</v>
      </c>
      <c r="N193" s="220" t="s">
        <v>40</v>
      </c>
      <c r="O193" s="91"/>
      <c r="P193" s="221">
        <f>O193*H193</f>
        <v>0</v>
      </c>
      <c r="Q193" s="221">
        <v>0.048480000000000002</v>
      </c>
      <c r="R193" s="221">
        <f>Q193*H193</f>
        <v>0.048480000000000002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146</v>
      </c>
      <c r="AT193" s="223" t="s">
        <v>142</v>
      </c>
      <c r="AU193" s="223" t="s">
        <v>85</v>
      </c>
      <c r="AY193" s="17" t="s">
        <v>141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83</v>
      </c>
      <c r="BK193" s="224">
        <f>ROUND(I193*H193,2)</f>
        <v>0</v>
      </c>
      <c r="BL193" s="17" t="s">
        <v>146</v>
      </c>
      <c r="BM193" s="223" t="s">
        <v>1080</v>
      </c>
    </row>
    <row r="194" s="2" customFormat="1" ht="24.15" customHeight="1">
      <c r="A194" s="38"/>
      <c r="B194" s="39"/>
      <c r="C194" s="211" t="s">
        <v>343</v>
      </c>
      <c r="D194" s="211" t="s">
        <v>142</v>
      </c>
      <c r="E194" s="212" t="s">
        <v>1081</v>
      </c>
      <c r="F194" s="213" t="s">
        <v>1082</v>
      </c>
      <c r="G194" s="214" t="s">
        <v>153</v>
      </c>
      <c r="H194" s="215">
        <v>1</v>
      </c>
      <c r="I194" s="216"/>
      <c r="J194" s="217">
        <f>ROUND(I194*H194,2)</f>
        <v>0</v>
      </c>
      <c r="K194" s="218"/>
      <c r="L194" s="44"/>
      <c r="M194" s="219" t="s">
        <v>1</v>
      </c>
      <c r="N194" s="220" t="s">
        <v>40</v>
      </c>
      <c r="O194" s="91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146</v>
      </c>
      <c r="AT194" s="223" t="s">
        <v>142</v>
      </c>
      <c r="AU194" s="223" t="s">
        <v>85</v>
      </c>
      <c r="AY194" s="17" t="s">
        <v>141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83</v>
      </c>
      <c r="BK194" s="224">
        <f>ROUND(I194*H194,2)</f>
        <v>0</v>
      </c>
      <c r="BL194" s="17" t="s">
        <v>146</v>
      </c>
      <c r="BM194" s="223" t="s">
        <v>1083</v>
      </c>
    </row>
    <row r="195" s="2" customFormat="1" ht="33" customHeight="1">
      <c r="A195" s="38"/>
      <c r="B195" s="39"/>
      <c r="C195" s="211" t="s">
        <v>347</v>
      </c>
      <c r="D195" s="211" t="s">
        <v>142</v>
      </c>
      <c r="E195" s="212" t="s">
        <v>1084</v>
      </c>
      <c r="F195" s="213" t="s">
        <v>1085</v>
      </c>
      <c r="G195" s="214" t="s">
        <v>153</v>
      </c>
      <c r="H195" s="215">
        <v>1</v>
      </c>
      <c r="I195" s="216"/>
      <c r="J195" s="217">
        <f>ROUND(I195*H195,2)</f>
        <v>0</v>
      </c>
      <c r="K195" s="218"/>
      <c r="L195" s="44"/>
      <c r="M195" s="219" t="s">
        <v>1</v>
      </c>
      <c r="N195" s="220" t="s">
        <v>40</v>
      </c>
      <c r="O195" s="91"/>
      <c r="P195" s="221">
        <f>O195*H195</f>
        <v>0</v>
      </c>
      <c r="Q195" s="221">
        <v>0.21007999999999999</v>
      </c>
      <c r="R195" s="221">
        <f>Q195*H195</f>
        <v>0.21007999999999999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146</v>
      </c>
      <c r="AT195" s="223" t="s">
        <v>142</v>
      </c>
      <c r="AU195" s="223" t="s">
        <v>85</v>
      </c>
      <c r="AY195" s="17" t="s">
        <v>141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83</v>
      </c>
      <c r="BK195" s="224">
        <f>ROUND(I195*H195,2)</f>
        <v>0</v>
      </c>
      <c r="BL195" s="17" t="s">
        <v>146</v>
      </c>
      <c r="BM195" s="223" t="s">
        <v>1086</v>
      </c>
    </row>
    <row r="196" s="2" customFormat="1" ht="16.5" customHeight="1">
      <c r="A196" s="38"/>
      <c r="B196" s="39"/>
      <c r="C196" s="211" t="s">
        <v>353</v>
      </c>
      <c r="D196" s="211" t="s">
        <v>142</v>
      </c>
      <c r="E196" s="212" t="s">
        <v>1087</v>
      </c>
      <c r="F196" s="213" t="s">
        <v>1088</v>
      </c>
      <c r="G196" s="214" t="s">
        <v>203</v>
      </c>
      <c r="H196" s="215">
        <v>6</v>
      </c>
      <c r="I196" s="216"/>
      <c r="J196" s="217">
        <f>ROUND(I196*H196,2)</f>
        <v>0</v>
      </c>
      <c r="K196" s="218"/>
      <c r="L196" s="44"/>
      <c r="M196" s="219" t="s">
        <v>1</v>
      </c>
      <c r="N196" s="220" t="s">
        <v>40</v>
      </c>
      <c r="O196" s="91"/>
      <c r="P196" s="221">
        <f>O196*H196</f>
        <v>0</v>
      </c>
      <c r="Q196" s="221">
        <v>0.00046999999999999999</v>
      </c>
      <c r="R196" s="221">
        <f>Q196*H196</f>
        <v>0.00282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146</v>
      </c>
      <c r="AT196" s="223" t="s">
        <v>142</v>
      </c>
      <c r="AU196" s="223" t="s">
        <v>85</v>
      </c>
      <c r="AY196" s="17" t="s">
        <v>141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83</v>
      </c>
      <c r="BK196" s="224">
        <f>ROUND(I196*H196,2)</f>
        <v>0</v>
      </c>
      <c r="BL196" s="17" t="s">
        <v>146</v>
      </c>
      <c r="BM196" s="223" t="s">
        <v>1089</v>
      </c>
    </row>
    <row r="197" s="2" customFormat="1">
      <c r="A197" s="38"/>
      <c r="B197" s="39"/>
      <c r="C197" s="40"/>
      <c r="D197" s="227" t="s">
        <v>603</v>
      </c>
      <c r="E197" s="40"/>
      <c r="F197" s="269" t="s">
        <v>1090</v>
      </c>
      <c r="G197" s="40"/>
      <c r="H197" s="40"/>
      <c r="I197" s="270"/>
      <c r="J197" s="40"/>
      <c r="K197" s="40"/>
      <c r="L197" s="44"/>
      <c r="M197" s="271"/>
      <c r="N197" s="272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603</v>
      </c>
      <c r="AU197" s="17" t="s">
        <v>85</v>
      </c>
    </row>
    <row r="198" s="2" customFormat="1" ht="24.15" customHeight="1">
      <c r="A198" s="38"/>
      <c r="B198" s="39"/>
      <c r="C198" s="258" t="s">
        <v>359</v>
      </c>
      <c r="D198" s="258" t="s">
        <v>599</v>
      </c>
      <c r="E198" s="259" t="s">
        <v>1091</v>
      </c>
      <c r="F198" s="260" t="s">
        <v>1092</v>
      </c>
      <c r="G198" s="261" t="s">
        <v>203</v>
      </c>
      <c r="H198" s="262">
        <v>6</v>
      </c>
      <c r="I198" s="263"/>
      <c r="J198" s="264">
        <f>ROUND(I198*H198,2)</f>
        <v>0</v>
      </c>
      <c r="K198" s="265"/>
      <c r="L198" s="266"/>
      <c r="M198" s="267" t="s">
        <v>1</v>
      </c>
      <c r="N198" s="268" t="s">
        <v>40</v>
      </c>
      <c r="O198" s="91"/>
      <c r="P198" s="221">
        <f>O198*H198</f>
        <v>0</v>
      </c>
      <c r="Q198" s="221">
        <v>0.00216</v>
      </c>
      <c r="R198" s="221">
        <f>Q198*H198</f>
        <v>0.012959999999999999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193</v>
      </c>
      <c r="AT198" s="223" t="s">
        <v>599</v>
      </c>
      <c r="AU198" s="223" t="s">
        <v>85</v>
      </c>
      <c r="AY198" s="17" t="s">
        <v>141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83</v>
      </c>
      <c r="BK198" s="224">
        <f>ROUND(I198*H198,2)</f>
        <v>0</v>
      </c>
      <c r="BL198" s="17" t="s">
        <v>146</v>
      </c>
      <c r="BM198" s="223" t="s">
        <v>1093</v>
      </c>
    </row>
    <row r="199" s="11" customFormat="1" ht="22.8" customHeight="1">
      <c r="A199" s="11"/>
      <c r="B199" s="197"/>
      <c r="C199" s="198"/>
      <c r="D199" s="199" t="s">
        <v>74</v>
      </c>
      <c r="E199" s="284" t="s">
        <v>200</v>
      </c>
      <c r="F199" s="284" t="s">
        <v>1094</v>
      </c>
      <c r="G199" s="198"/>
      <c r="H199" s="198"/>
      <c r="I199" s="201"/>
      <c r="J199" s="285">
        <f>BK199</f>
        <v>0</v>
      </c>
      <c r="K199" s="198"/>
      <c r="L199" s="203"/>
      <c r="M199" s="204"/>
      <c r="N199" s="205"/>
      <c r="O199" s="205"/>
      <c r="P199" s="206">
        <f>SUM(P200:P216)</f>
        <v>0</v>
      </c>
      <c r="Q199" s="205"/>
      <c r="R199" s="206">
        <f>SUM(R200:R216)</f>
        <v>0</v>
      </c>
      <c r="S199" s="205"/>
      <c r="T199" s="207">
        <f>SUM(T200:T216)</f>
        <v>36.202600000000004</v>
      </c>
      <c r="U199" s="11"/>
      <c r="V199" s="11"/>
      <c r="W199" s="11"/>
      <c r="X199" s="11"/>
      <c r="Y199" s="11"/>
      <c r="Z199" s="11"/>
      <c r="AA199" s="11"/>
      <c r="AB199" s="11"/>
      <c r="AC199" s="11"/>
      <c r="AD199" s="11"/>
      <c r="AE199" s="11"/>
      <c r="AR199" s="208" t="s">
        <v>83</v>
      </c>
      <c r="AT199" s="209" t="s">
        <v>74</v>
      </c>
      <c r="AU199" s="209" t="s">
        <v>83</v>
      </c>
      <c r="AY199" s="208" t="s">
        <v>141</v>
      </c>
      <c r="BK199" s="210">
        <f>SUM(BK200:BK216)</f>
        <v>0</v>
      </c>
    </row>
    <row r="200" s="2" customFormat="1" ht="16.5" customHeight="1">
      <c r="A200" s="38"/>
      <c r="B200" s="39"/>
      <c r="C200" s="211" t="s">
        <v>363</v>
      </c>
      <c r="D200" s="211" t="s">
        <v>142</v>
      </c>
      <c r="E200" s="212" t="s">
        <v>1095</v>
      </c>
      <c r="F200" s="213" t="s">
        <v>1096</v>
      </c>
      <c r="G200" s="214" t="s">
        <v>263</v>
      </c>
      <c r="H200" s="215">
        <v>4.1239999999999997</v>
      </c>
      <c r="I200" s="216"/>
      <c r="J200" s="217">
        <f>ROUND(I200*H200,2)</f>
        <v>0</v>
      </c>
      <c r="K200" s="218"/>
      <c r="L200" s="44"/>
      <c r="M200" s="219" t="s">
        <v>1</v>
      </c>
      <c r="N200" s="220" t="s">
        <v>40</v>
      </c>
      <c r="O200" s="91"/>
      <c r="P200" s="221">
        <f>O200*H200</f>
        <v>0</v>
      </c>
      <c r="Q200" s="221">
        <v>0</v>
      </c>
      <c r="R200" s="221">
        <f>Q200*H200</f>
        <v>0</v>
      </c>
      <c r="S200" s="221">
        <v>2.3999999999999999</v>
      </c>
      <c r="T200" s="222">
        <f>S200*H200</f>
        <v>9.8975999999999988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146</v>
      </c>
      <c r="AT200" s="223" t="s">
        <v>142</v>
      </c>
      <c r="AU200" s="223" t="s">
        <v>85</v>
      </c>
      <c r="AY200" s="17" t="s">
        <v>141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83</v>
      </c>
      <c r="BK200" s="224">
        <f>ROUND(I200*H200,2)</f>
        <v>0</v>
      </c>
      <c r="BL200" s="17" t="s">
        <v>146</v>
      </c>
      <c r="BM200" s="223" t="s">
        <v>1097</v>
      </c>
    </row>
    <row r="201" s="12" customFormat="1">
      <c r="A201" s="12"/>
      <c r="B201" s="225"/>
      <c r="C201" s="226"/>
      <c r="D201" s="227" t="s">
        <v>148</v>
      </c>
      <c r="E201" s="228" t="s">
        <v>1</v>
      </c>
      <c r="F201" s="229" t="s">
        <v>1098</v>
      </c>
      <c r="G201" s="226"/>
      <c r="H201" s="230">
        <v>4.1239999999999997</v>
      </c>
      <c r="I201" s="231"/>
      <c r="J201" s="226"/>
      <c r="K201" s="226"/>
      <c r="L201" s="232"/>
      <c r="M201" s="233"/>
      <c r="N201" s="234"/>
      <c r="O201" s="234"/>
      <c r="P201" s="234"/>
      <c r="Q201" s="234"/>
      <c r="R201" s="234"/>
      <c r="S201" s="234"/>
      <c r="T201" s="235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36" t="s">
        <v>148</v>
      </c>
      <c r="AU201" s="236" t="s">
        <v>85</v>
      </c>
      <c r="AV201" s="12" t="s">
        <v>85</v>
      </c>
      <c r="AW201" s="12" t="s">
        <v>32</v>
      </c>
      <c r="AX201" s="12" t="s">
        <v>83</v>
      </c>
      <c r="AY201" s="236" t="s">
        <v>141</v>
      </c>
    </row>
    <row r="202" s="2" customFormat="1" ht="37.8" customHeight="1">
      <c r="A202" s="38"/>
      <c r="B202" s="39"/>
      <c r="C202" s="211" t="s">
        <v>367</v>
      </c>
      <c r="D202" s="211" t="s">
        <v>142</v>
      </c>
      <c r="E202" s="212" t="s">
        <v>1099</v>
      </c>
      <c r="F202" s="213" t="s">
        <v>1100</v>
      </c>
      <c r="G202" s="214" t="s">
        <v>263</v>
      </c>
      <c r="H202" s="215">
        <v>9.4800000000000004</v>
      </c>
      <c r="I202" s="216"/>
      <c r="J202" s="217">
        <f>ROUND(I202*H202,2)</f>
        <v>0</v>
      </c>
      <c r="K202" s="218"/>
      <c r="L202" s="44"/>
      <c r="M202" s="219" t="s">
        <v>1</v>
      </c>
      <c r="N202" s="220" t="s">
        <v>40</v>
      </c>
      <c r="O202" s="91"/>
      <c r="P202" s="221">
        <f>O202*H202</f>
        <v>0</v>
      </c>
      <c r="Q202" s="221">
        <v>0</v>
      </c>
      <c r="R202" s="221">
        <f>Q202*H202</f>
        <v>0</v>
      </c>
      <c r="S202" s="221">
        <v>2.2000000000000002</v>
      </c>
      <c r="T202" s="222">
        <f>S202*H202</f>
        <v>20.856000000000002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146</v>
      </c>
      <c r="AT202" s="223" t="s">
        <v>142</v>
      </c>
      <c r="AU202" s="223" t="s">
        <v>85</v>
      </c>
      <c r="AY202" s="17" t="s">
        <v>141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83</v>
      </c>
      <c r="BK202" s="224">
        <f>ROUND(I202*H202,2)</f>
        <v>0</v>
      </c>
      <c r="BL202" s="17" t="s">
        <v>146</v>
      </c>
      <c r="BM202" s="223" t="s">
        <v>1101</v>
      </c>
    </row>
    <row r="203" s="12" customFormat="1">
      <c r="A203" s="12"/>
      <c r="B203" s="225"/>
      <c r="C203" s="226"/>
      <c r="D203" s="227" t="s">
        <v>148</v>
      </c>
      <c r="E203" s="228" t="s">
        <v>1</v>
      </c>
      <c r="F203" s="229" t="s">
        <v>1102</v>
      </c>
      <c r="G203" s="226"/>
      <c r="H203" s="230">
        <v>6.1500000000000004</v>
      </c>
      <c r="I203" s="231"/>
      <c r="J203" s="226"/>
      <c r="K203" s="226"/>
      <c r="L203" s="232"/>
      <c r="M203" s="233"/>
      <c r="N203" s="234"/>
      <c r="O203" s="234"/>
      <c r="P203" s="234"/>
      <c r="Q203" s="234"/>
      <c r="R203" s="234"/>
      <c r="S203" s="234"/>
      <c r="T203" s="235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6" t="s">
        <v>148</v>
      </c>
      <c r="AU203" s="236" t="s">
        <v>85</v>
      </c>
      <c r="AV203" s="12" t="s">
        <v>85</v>
      </c>
      <c r="AW203" s="12" t="s">
        <v>32</v>
      </c>
      <c r="AX203" s="12" t="s">
        <v>75</v>
      </c>
      <c r="AY203" s="236" t="s">
        <v>141</v>
      </c>
    </row>
    <row r="204" s="12" customFormat="1">
      <c r="A204" s="12"/>
      <c r="B204" s="225"/>
      <c r="C204" s="226"/>
      <c r="D204" s="227" t="s">
        <v>148</v>
      </c>
      <c r="E204" s="228" t="s">
        <v>1</v>
      </c>
      <c r="F204" s="229" t="s">
        <v>1103</v>
      </c>
      <c r="G204" s="226"/>
      <c r="H204" s="230">
        <v>2.8799999999999999</v>
      </c>
      <c r="I204" s="231"/>
      <c r="J204" s="226"/>
      <c r="K204" s="226"/>
      <c r="L204" s="232"/>
      <c r="M204" s="233"/>
      <c r="N204" s="234"/>
      <c r="O204" s="234"/>
      <c r="P204" s="234"/>
      <c r="Q204" s="234"/>
      <c r="R204" s="234"/>
      <c r="S204" s="234"/>
      <c r="T204" s="235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6" t="s">
        <v>148</v>
      </c>
      <c r="AU204" s="236" t="s">
        <v>85</v>
      </c>
      <c r="AV204" s="12" t="s">
        <v>85</v>
      </c>
      <c r="AW204" s="12" t="s">
        <v>32</v>
      </c>
      <c r="AX204" s="12" t="s">
        <v>75</v>
      </c>
      <c r="AY204" s="236" t="s">
        <v>141</v>
      </c>
    </row>
    <row r="205" s="12" customFormat="1">
      <c r="A205" s="12"/>
      <c r="B205" s="225"/>
      <c r="C205" s="226"/>
      <c r="D205" s="227" t="s">
        <v>148</v>
      </c>
      <c r="E205" s="228" t="s">
        <v>1</v>
      </c>
      <c r="F205" s="229" t="s">
        <v>1104</v>
      </c>
      <c r="G205" s="226"/>
      <c r="H205" s="230">
        <v>0.45000000000000001</v>
      </c>
      <c r="I205" s="231"/>
      <c r="J205" s="226"/>
      <c r="K205" s="226"/>
      <c r="L205" s="232"/>
      <c r="M205" s="233"/>
      <c r="N205" s="234"/>
      <c r="O205" s="234"/>
      <c r="P205" s="234"/>
      <c r="Q205" s="234"/>
      <c r="R205" s="234"/>
      <c r="S205" s="234"/>
      <c r="T205" s="235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6" t="s">
        <v>148</v>
      </c>
      <c r="AU205" s="236" t="s">
        <v>85</v>
      </c>
      <c r="AV205" s="12" t="s">
        <v>85</v>
      </c>
      <c r="AW205" s="12" t="s">
        <v>32</v>
      </c>
      <c r="AX205" s="12" t="s">
        <v>75</v>
      </c>
      <c r="AY205" s="236" t="s">
        <v>141</v>
      </c>
    </row>
    <row r="206" s="13" customFormat="1">
      <c r="A206" s="13"/>
      <c r="B206" s="237"/>
      <c r="C206" s="238"/>
      <c r="D206" s="227" t="s">
        <v>148</v>
      </c>
      <c r="E206" s="239" t="s">
        <v>1</v>
      </c>
      <c r="F206" s="240" t="s">
        <v>150</v>
      </c>
      <c r="G206" s="238"/>
      <c r="H206" s="241">
        <v>9.4800000000000004</v>
      </c>
      <c r="I206" s="242"/>
      <c r="J206" s="238"/>
      <c r="K206" s="238"/>
      <c r="L206" s="243"/>
      <c r="M206" s="244"/>
      <c r="N206" s="245"/>
      <c r="O206" s="245"/>
      <c r="P206" s="245"/>
      <c r="Q206" s="245"/>
      <c r="R206" s="245"/>
      <c r="S206" s="245"/>
      <c r="T206" s="246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7" t="s">
        <v>148</v>
      </c>
      <c r="AU206" s="247" t="s">
        <v>85</v>
      </c>
      <c r="AV206" s="13" t="s">
        <v>146</v>
      </c>
      <c r="AW206" s="13" t="s">
        <v>32</v>
      </c>
      <c r="AX206" s="13" t="s">
        <v>83</v>
      </c>
      <c r="AY206" s="247" t="s">
        <v>141</v>
      </c>
    </row>
    <row r="207" s="2" customFormat="1" ht="24.15" customHeight="1">
      <c r="A207" s="38"/>
      <c r="B207" s="39"/>
      <c r="C207" s="211" t="s">
        <v>374</v>
      </c>
      <c r="D207" s="211" t="s">
        <v>142</v>
      </c>
      <c r="E207" s="212" t="s">
        <v>1105</v>
      </c>
      <c r="F207" s="213" t="s">
        <v>1106</v>
      </c>
      <c r="G207" s="214" t="s">
        <v>203</v>
      </c>
      <c r="H207" s="215">
        <v>35</v>
      </c>
      <c r="I207" s="216"/>
      <c r="J207" s="217">
        <f>ROUND(I207*H207,2)</f>
        <v>0</v>
      </c>
      <c r="K207" s="218"/>
      <c r="L207" s="44"/>
      <c r="M207" s="219" t="s">
        <v>1</v>
      </c>
      <c r="N207" s="220" t="s">
        <v>40</v>
      </c>
      <c r="O207" s="91"/>
      <c r="P207" s="221">
        <f>O207*H207</f>
        <v>0</v>
      </c>
      <c r="Q207" s="221">
        <v>0</v>
      </c>
      <c r="R207" s="221">
        <f>Q207*H207</f>
        <v>0</v>
      </c>
      <c r="S207" s="221">
        <v>0.0060000000000000001</v>
      </c>
      <c r="T207" s="222">
        <f>S207*H207</f>
        <v>0.20999999999999999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146</v>
      </c>
      <c r="AT207" s="223" t="s">
        <v>142</v>
      </c>
      <c r="AU207" s="223" t="s">
        <v>85</v>
      </c>
      <c r="AY207" s="17" t="s">
        <v>141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83</v>
      </c>
      <c r="BK207" s="224">
        <f>ROUND(I207*H207,2)</f>
        <v>0</v>
      </c>
      <c r="BL207" s="17" t="s">
        <v>146</v>
      </c>
      <c r="BM207" s="223" t="s">
        <v>1107</v>
      </c>
    </row>
    <row r="208" s="2" customFormat="1" ht="24.15" customHeight="1">
      <c r="A208" s="38"/>
      <c r="B208" s="39"/>
      <c r="C208" s="211" t="s">
        <v>139</v>
      </c>
      <c r="D208" s="211" t="s">
        <v>142</v>
      </c>
      <c r="E208" s="212" t="s">
        <v>1108</v>
      </c>
      <c r="F208" s="213" t="s">
        <v>1109</v>
      </c>
      <c r="G208" s="214" t="s">
        <v>203</v>
      </c>
      <c r="H208" s="215">
        <v>116</v>
      </c>
      <c r="I208" s="216"/>
      <c r="J208" s="217">
        <f>ROUND(I208*H208,2)</f>
        <v>0</v>
      </c>
      <c r="K208" s="218"/>
      <c r="L208" s="44"/>
      <c r="M208" s="219" t="s">
        <v>1</v>
      </c>
      <c r="N208" s="220" t="s">
        <v>40</v>
      </c>
      <c r="O208" s="91"/>
      <c r="P208" s="221">
        <f>O208*H208</f>
        <v>0</v>
      </c>
      <c r="Q208" s="221">
        <v>0</v>
      </c>
      <c r="R208" s="221">
        <f>Q208*H208</f>
        <v>0</v>
      </c>
      <c r="S208" s="221">
        <v>0.0089999999999999993</v>
      </c>
      <c r="T208" s="222">
        <f>S208*H208</f>
        <v>1.0439999999999998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146</v>
      </c>
      <c r="AT208" s="223" t="s">
        <v>142</v>
      </c>
      <c r="AU208" s="223" t="s">
        <v>85</v>
      </c>
      <c r="AY208" s="17" t="s">
        <v>141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83</v>
      </c>
      <c r="BK208" s="224">
        <f>ROUND(I208*H208,2)</f>
        <v>0</v>
      </c>
      <c r="BL208" s="17" t="s">
        <v>146</v>
      </c>
      <c r="BM208" s="223" t="s">
        <v>1110</v>
      </c>
    </row>
    <row r="209" s="2" customFormat="1" ht="24.15" customHeight="1">
      <c r="A209" s="38"/>
      <c r="B209" s="39"/>
      <c r="C209" s="211" t="s">
        <v>386</v>
      </c>
      <c r="D209" s="211" t="s">
        <v>142</v>
      </c>
      <c r="E209" s="212" t="s">
        <v>1111</v>
      </c>
      <c r="F209" s="213" t="s">
        <v>1112</v>
      </c>
      <c r="G209" s="214" t="s">
        <v>203</v>
      </c>
      <c r="H209" s="215">
        <v>183</v>
      </c>
      <c r="I209" s="216"/>
      <c r="J209" s="217">
        <f>ROUND(I209*H209,2)</f>
        <v>0</v>
      </c>
      <c r="K209" s="218"/>
      <c r="L209" s="44"/>
      <c r="M209" s="219" t="s">
        <v>1</v>
      </c>
      <c r="N209" s="220" t="s">
        <v>40</v>
      </c>
      <c r="O209" s="91"/>
      <c r="P209" s="221">
        <f>O209*H209</f>
        <v>0</v>
      </c>
      <c r="Q209" s="221">
        <v>0</v>
      </c>
      <c r="R209" s="221">
        <f>Q209*H209</f>
        <v>0</v>
      </c>
      <c r="S209" s="221">
        <v>0.012999999999999999</v>
      </c>
      <c r="T209" s="222">
        <f>S209*H209</f>
        <v>2.379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146</v>
      </c>
      <c r="AT209" s="223" t="s">
        <v>142</v>
      </c>
      <c r="AU209" s="223" t="s">
        <v>85</v>
      </c>
      <c r="AY209" s="17" t="s">
        <v>141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83</v>
      </c>
      <c r="BK209" s="224">
        <f>ROUND(I209*H209,2)</f>
        <v>0</v>
      </c>
      <c r="BL209" s="17" t="s">
        <v>146</v>
      </c>
      <c r="BM209" s="223" t="s">
        <v>1113</v>
      </c>
    </row>
    <row r="210" s="2" customFormat="1" ht="24.15" customHeight="1">
      <c r="A210" s="38"/>
      <c r="B210" s="39"/>
      <c r="C210" s="211" t="s">
        <v>391</v>
      </c>
      <c r="D210" s="211" t="s">
        <v>142</v>
      </c>
      <c r="E210" s="212" t="s">
        <v>1114</v>
      </c>
      <c r="F210" s="213" t="s">
        <v>1115</v>
      </c>
      <c r="G210" s="214" t="s">
        <v>203</v>
      </c>
      <c r="H210" s="215">
        <v>52</v>
      </c>
      <c r="I210" s="216"/>
      <c r="J210" s="217">
        <f>ROUND(I210*H210,2)</f>
        <v>0</v>
      </c>
      <c r="K210" s="218"/>
      <c r="L210" s="44"/>
      <c r="M210" s="219" t="s">
        <v>1</v>
      </c>
      <c r="N210" s="220" t="s">
        <v>40</v>
      </c>
      <c r="O210" s="91"/>
      <c r="P210" s="221">
        <f>O210*H210</f>
        <v>0</v>
      </c>
      <c r="Q210" s="221">
        <v>0</v>
      </c>
      <c r="R210" s="221">
        <f>Q210*H210</f>
        <v>0</v>
      </c>
      <c r="S210" s="221">
        <v>0.017999999999999999</v>
      </c>
      <c r="T210" s="222">
        <f>S210*H210</f>
        <v>0.93599999999999994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3" t="s">
        <v>146</v>
      </c>
      <c r="AT210" s="223" t="s">
        <v>142</v>
      </c>
      <c r="AU210" s="223" t="s">
        <v>85</v>
      </c>
      <c r="AY210" s="17" t="s">
        <v>141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83</v>
      </c>
      <c r="BK210" s="224">
        <f>ROUND(I210*H210,2)</f>
        <v>0</v>
      </c>
      <c r="BL210" s="17" t="s">
        <v>146</v>
      </c>
      <c r="BM210" s="223" t="s">
        <v>1116</v>
      </c>
    </row>
    <row r="211" s="2" customFormat="1" ht="24.15" customHeight="1">
      <c r="A211" s="38"/>
      <c r="B211" s="39"/>
      <c r="C211" s="211" t="s">
        <v>395</v>
      </c>
      <c r="D211" s="211" t="s">
        <v>142</v>
      </c>
      <c r="E211" s="212" t="s">
        <v>1117</v>
      </c>
      <c r="F211" s="213" t="s">
        <v>1118</v>
      </c>
      <c r="G211" s="214" t="s">
        <v>203</v>
      </c>
      <c r="H211" s="215">
        <v>22</v>
      </c>
      <c r="I211" s="216"/>
      <c r="J211" s="217">
        <f>ROUND(I211*H211,2)</f>
        <v>0</v>
      </c>
      <c r="K211" s="218"/>
      <c r="L211" s="44"/>
      <c r="M211" s="219" t="s">
        <v>1</v>
      </c>
      <c r="N211" s="220" t="s">
        <v>40</v>
      </c>
      <c r="O211" s="91"/>
      <c r="P211" s="221">
        <f>O211*H211</f>
        <v>0</v>
      </c>
      <c r="Q211" s="221">
        <v>0</v>
      </c>
      <c r="R211" s="221">
        <f>Q211*H211</f>
        <v>0</v>
      </c>
      <c r="S211" s="221">
        <v>0.040000000000000001</v>
      </c>
      <c r="T211" s="222">
        <f>S211*H211</f>
        <v>0.88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146</v>
      </c>
      <c r="AT211" s="223" t="s">
        <v>142</v>
      </c>
      <c r="AU211" s="223" t="s">
        <v>85</v>
      </c>
      <c r="AY211" s="17" t="s">
        <v>141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83</v>
      </c>
      <c r="BK211" s="224">
        <f>ROUND(I211*H211,2)</f>
        <v>0</v>
      </c>
      <c r="BL211" s="17" t="s">
        <v>146</v>
      </c>
      <c r="BM211" s="223" t="s">
        <v>1119</v>
      </c>
    </row>
    <row r="212" s="2" customFormat="1" ht="24.15" customHeight="1">
      <c r="A212" s="38"/>
      <c r="B212" s="39"/>
      <c r="C212" s="211" t="s">
        <v>399</v>
      </c>
      <c r="D212" s="211" t="s">
        <v>142</v>
      </c>
      <c r="E212" s="212" t="s">
        <v>1120</v>
      </c>
      <c r="F212" s="213" t="s">
        <v>1121</v>
      </c>
      <c r="G212" s="214" t="s">
        <v>203</v>
      </c>
      <c r="H212" s="215">
        <v>215.19999999999999</v>
      </c>
      <c r="I212" s="216"/>
      <c r="J212" s="217">
        <f>ROUND(I212*H212,2)</f>
        <v>0</v>
      </c>
      <c r="K212" s="218"/>
      <c r="L212" s="44"/>
      <c r="M212" s="219" t="s">
        <v>1</v>
      </c>
      <c r="N212" s="220" t="s">
        <v>40</v>
      </c>
      <c r="O212" s="91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3" t="s">
        <v>146</v>
      </c>
      <c r="AT212" s="223" t="s">
        <v>142</v>
      </c>
      <c r="AU212" s="223" t="s">
        <v>85</v>
      </c>
      <c r="AY212" s="17" t="s">
        <v>141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7" t="s">
        <v>83</v>
      </c>
      <c r="BK212" s="224">
        <f>ROUND(I212*H212,2)</f>
        <v>0</v>
      </c>
      <c r="BL212" s="17" t="s">
        <v>146</v>
      </c>
      <c r="BM212" s="223" t="s">
        <v>1122</v>
      </c>
    </row>
    <row r="213" s="12" customFormat="1">
      <c r="A213" s="12"/>
      <c r="B213" s="225"/>
      <c r="C213" s="226"/>
      <c r="D213" s="227" t="s">
        <v>148</v>
      </c>
      <c r="E213" s="228" t="s">
        <v>1</v>
      </c>
      <c r="F213" s="229" t="s">
        <v>1123</v>
      </c>
      <c r="G213" s="226"/>
      <c r="H213" s="230">
        <v>139</v>
      </c>
      <c r="I213" s="231"/>
      <c r="J213" s="226"/>
      <c r="K213" s="226"/>
      <c r="L213" s="232"/>
      <c r="M213" s="233"/>
      <c r="N213" s="234"/>
      <c r="O213" s="234"/>
      <c r="P213" s="234"/>
      <c r="Q213" s="234"/>
      <c r="R213" s="234"/>
      <c r="S213" s="234"/>
      <c r="T213" s="235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6" t="s">
        <v>148</v>
      </c>
      <c r="AU213" s="236" t="s">
        <v>85</v>
      </c>
      <c r="AV213" s="12" t="s">
        <v>85</v>
      </c>
      <c r="AW213" s="12" t="s">
        <v>32</v>
      </c>
      <c r="AX213" s="12" t="s">
        <v>75</v>
      </c>
      <c r="AY213" s="236" t="s">
        <v>141</v>
      </c>
    </row>
    <row r="214" s="12" customFormat="1">
      <c r="A214" s="12"/>
      <c r="B214" s="225"/>
      <c r="C214" s="226"/>
      <c r="D214" s="227" t="s">
        <v>148</v>
      </c>
      <c r="E214" s="228" t="s">
        <v>1</v>
      </c>
      <c r="F214" s="229" t="s">
        <v>1124</v>
      </c>
      <c r="G214" s="226"/>
      <c r="H214" s="230">
        <v>65.5</v>
      </c>
      <c r="I214" s="231"/>
      <c r="J214" s="226"/>
      <c r="K214" s="226"/>
      <c r="L214" s="232"/>
      <c r="M214" s="233"/>
      <c r="N214" s="234"/>
      <c r="O214" s="234"/>
      <c r="P214" s="234"/>
      <c r="Q214" s="234"/>
      <c r="R214" s="234"/>
      <c r="S214" s="234"/>
      <c r="T214" s="235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36" t="s">
        <v>148</v>
      </c>
      <c r="AU214" s="236" t="s">
        <v>85</v>
      </c>
      <c r="AV214" s="12" t="s">
        <v>85</v>
      </c>
      <c r="AW214" s="12" t="s">
        <v>32</v>
      </c>
      <c r="AX214" s="12" t="s">
        <v>75</v>
      </c>
      <c r="AY214" s="236" t="s">
        <v>141</v>
      </c>
    </row>
    <row r="215" s="12" customFormat="1">
      <c r="A215" s="12"/>
      <c r="B215" s="225"/>
      <c r="C215" s="226"/>
      <c r="D215" s="227" t="s">
        <v>148</v>
      </c>
      <c r="E215" s="228" t="s">
        <v>1</v>
      </c>
      <c r="F215" s="229" t="s">
        <v>1125</v>
      </c>
      <c r="G215" s="226"/>
      <c r="H215" s="230">
        <v>10.699999999999999</v>
      </c>
      <c r="I215" s="231"/>
      <c r="J215" s="226"/>
      <c r="K215" s="226"/>
      <c r="L215" s="232"/>
      <c r="M215" s="233"/>
      <c r="N215" s="234"/>
      <c r="O215" s="234"/>
      <c r="P215" s="234"/>
      <c r="Q215" s="234"/>
      <c r="R215" s="234"/>
      <c r="S215" s="234"/>
      <c r="T215" s="235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36" t="s">
        <v>148</v>
      </c>
      <c r="AU215" s="236" t="s">
        <v>85</v>
      </c>
      <c r="AV215" s="12" t="s">
        <v>85</v>
      </c>
      <c r="AW215" s="12" t="s">
        <v>32</v>
      </c>
      <c r="AX215" s="12" t="s">
        <v>75</v>
      </c>
      <c r="AY215" s="236" t="s">
        <v>141</v>
      </c>
    </row>
    <row r="216" s="13" customFormat="1">
      <c r="A216" s="13"/>
      <c r="B216" s="237"/>
      <c r="C216" s="238"/>
      <c r="D216" s="227" t="s">
        <v>148</v>
      </c>
      <c r="E216" s="239" t="s">
        <v>1</v>
      </c>
      <c r="F216" s="240" t="s">
        <v>150</v>
      </c>
      <c r="G216" s="238"/>
      <c r="H216" s="241">
        <v>215.19999999999999</v>
      </c>
      <c r="I216" s="242"/>
      <c r="J216" s="238"/>
      <c r="K216" s="238"/>
      <c r="L216" s="243"/>
      <c r="M216" s="244"/>
      <c r="N216" s="245"/>
      <c r="O216" s="245"/>
      <c r="P216" s="245"/>
      <c r="Q216" s="245"/>
      <c r="R216" s="245"/>
      <c r="S216" s="245"/>
      <c r="T216" s="246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7" t="s">
        <v>148</v>
      </c>
      <c r="AU216" s="247" t="s">
        <v>85</v>
      </c>
      <c r="AV216" s="13" t="s">
        <v>146</v>
      </c>
      <c r="AW216" s="13" t="s">
        <v>32</v>
      </c>
      <c r="AX216" s="13" t="s">
        <v>83</v>
      </c>
      <c r="AY216" s="247" t="s">
        <v>141</v>
      </c>
    </row>
    <row r="217" s="11" customFormat="1" ht="22.8" customHeight="1">
      <c r="A217" s="11"/>
      <c r="B217" s="197"/>
      <c r="C217" s="198"/>
      <c r="D217" s="199" t="s">
        <v>74</v>
      </c>
      <c r="E217" s="284" t="s">
        <v>1126</v>
      </c>
      <c r="F217" s="284" t="s">
        <v>1127</v>
      </c>
      <c r="G217" s="198"/>
      <c r="H217" s="198"/>
      <c r="I217" s="201"/>
      <c r="J217" s="285">
        <f>BK217</f>
        <v>0</v>
      </c>
      <c r="K217" s="198"/>
      <c r="L217" s="203"/>
      <c r="M217" s="204"/>
      <c r="N217" s="205"/>
      <c r="O217" s="205"/>
      <c r="P217" s="206">
        <f>SUM(P218:P223)</f>
        <v>0</v>
      </c>
      <c r="Q217" s="205"/>
      <c r="R217" s="206">
        <f>SUM(R218:R223)</f>
        <v>0</v>
      </c>
      <c r="S217" s="205"/>
      <c r="T217" s="207">
        <f>SUM(T218:T223)</f>
        <v>0</v>
      </c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R217" s="208" t="s">
        <v>83</v>
      </c>
      <c r="AT217" s="209" t="s">
        <v>74</v>
      </c>
      <c r="AU217" s="209" t="s">
        <v>83</v>
      </c>
      <c r="AY217" s="208" t="s">
        <v>141</v>
      </c>
      <c r="BK217" s="210">
        <f>SUM(BK218:BK223)</f>
        <v>0</v>
      </c>
    </row>
    <row r="218" s="2" customFormat="1" ht="33" customHeight="1">
      <c r="A218" s="38"/>
      <c r="B218" s="39"/>
      <c r="C218" s="211" t="s">
        <v>403</v>
      </c>
      <c r="D218" s="211" t="s">
        <v>142</v>
      </c>
      <c r="E218" s="212" t="s">
        <v>1128</v>
      </c>
      <c r="F218" s="213" t="s">
        <v>1129</v>
      </c>
      <c r="G218" s="214" t="s">
        <v>269</v>
      </c>
      <c r="H218" s="215">
        <v>42.790999999999997</v>
      </c>
      <c r="I218" s="216"/>
      <c r="J218" s="217">
        <f>ROUND(I218*H218,2)</f>
        <v>0</v>
      </c>
      <c r="K218" s="218"/>
      <c r="L218" s="44"/>
      <c r="M218" s="219" t="s">
        <v>1</v>
      </c>
      <c r="N218" s="220" t="s">
        <v>40</v>
      </c>
      <c r="O218" s="91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146</v>
      </c>
      <c r="AT218" s="223" t="s">
        <v>142</v>
      </c>
      <c r="AU218" s="223" t="s">
        <v>85</v>
      </c>
      <c r="AY218" s="17" t="s">
        <v>141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83</v>
      </c>
      <c r="BK218" s="224">
        <f>ROUND(I218*H218,2)</f>
        <v>0</v>
      </c>
      <c r="BL218" s="17" t="s">
        <v>146</v>
      </c>
      <c r="BM218" s="223" t="s">
        <v>1130</v>
      </c>
    </row>
    <row r="219" s="2" customFormat="1" ht="24.15" customHeight="1">
      <c r="A219" s="38"/>
      <c r="B219" s="39"/>
      <c r="C219" s="211" t="s">
        <v>409</v>
      </c>
      <c r="D219" s="211" t="s">
        <v>142</v>
      </c>
      <c r="E219" s="212" t="s">
        <v>1131</v>
      </c>
      <c r="F219" s="213" t="s">
        <v>1132</v>
      </c>
      <c r="G219" s="214" t="s">
        <v>269</v>
      </c>
      <c r="H219" s="215">
        <v>42.790999999999997</v>
      </c>
      <c r="I219" s="216"/>
      <c r="J219" s="217">
        <f>ROUND(I219*H219,2)</f>
        <v>0</v>
      </c>
      <c r="K219" s="218"/>
      <c r="L219" s="44"/>
      <c r="M219" s="219" t="s">
        <v>1</v>
      </c>
      <c r="N219" s="220" t="s">
        <v>40</v>
      </c>
      <c r="O219" s="91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146</v>
      </c>
      <c r="AT219" s="223" t="s">
        <v>142</v>
      </c>
      <c r="AU219" s="223" t="s">
        <v>85</v>
      </c>
      <c r="AY219" s="17" t="s">
        <v>141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83</v>
      </c>
      <c r="BK219" s="224">
        <f>ROUND(I219*H219,2)</f>
        <v>0</v>
      </c>
      <c r="BL219" s="17" t="s">
        <v>146</v>
      </c>
      <c r="BM219" s="223" t="s">
        <v>1133</v>
      </c>
    </row>
    <row r="220" s="2" customFormat="1" ht="24.15" customHeight="1">
      <c r="A220" s="38"/>
      <c r="B220" s="39"/>
      <c r="C220" s="211" t="s">
        <v>416</v>
      </c>
      <c r="D220" s="211" t="s">
        <v>142</v>
      </c>
      <c r="E220" s="212" t="s">
        <v>1134</v>
      </c>
      <c r="F220" s="213" t="s">
        <v>1135</v>
      </c>
      <c r="G220" s="214" t="s">
        <v>269</v>
      </c>
      <c r="H220" s="215">
        <v>427.91000000000002</v>
      </c>
      <c r="I220" s="216"/>
      <c r="J220" s="217">
        <f>ROUND(I220*H220,2)</f>
        <v>0</v>
      </c>
      <c r="K220" s="218"/>
      <c r="L220" s="44"/>
      <c r="M220" s="219" t="s">
        <v>1</v>
      </c>
      <c r="N220" s="220" t="s">
        <v>40</v>
      </c>
      <c r="O220" s="91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3" t="s">
        <v>146</v>
      </c>
      <c r="AT220" s="223" t="s">
        <v>142</v>
      </c>
      <c r="AU220" s="223" t="s">
        <v>85</v>
      </c>
      <c r="AY220" s="17" t="s">
        <v>141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7" t="s">
        <v>83</v>
      </c>
      <c r="BK220" s="224">
        <f>ROUND(I220*H220,2)</f>
        <v>0</v>
      </c>
      <c r="BL220" s="17" t="s">
        <v>146</v>
      </c>
      <c r="BM220" s="223" t="s">
        <v>1136</v>
      </c>
    </row>
    <row r="221" s="12" customFormat="1">
      <c r="A221" s="12"/>
      <c r="B221" s="225"/>
      <c r="C221" s="226"/>
      <c r="D221" s="227" t="s">
        <v>148</v>
      </c>
      <c r="E221" s="226"/>
      <c r="F221" s="229" t="s">
        <v>1137</v>
      </c>
      <c r="G221" s="226"/>
      <c r="H221" s="230">
        <v>427.91000000000002</v>
      </c>
      <c r="I221" s="231"/>
      <c r="J221" s="226"/>
      <c r="K221" s="226"/>
      <c r="L221" s="232"/>
      <c r="M221" s="233"/>
      <c r="N221" s="234"/>
      <c r="O221" s="234"/>
      <c r="P221" s="234"/>
      <c r="Q221" s="234"/>
      <c r="R221" s="234"/>
      <c r="S221" s="234"/>
      <c r="T221" s="235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36" t="s">
        <v>148</v>
      </c>
      <c r="AU221" s="236" t="s">
        <v>85</v>
      </c>
      <c r="AV221" s="12" t="s">
        <v>85</v>
      </c>
      <c r="AW221" s="12" t="s">
        <v>4</v>
      </c>
      <c r="AX221" s="12" t="s">
        <v>83</v>
      </c>
      <c r="AY221" s="236" t="s">
        <v>141</v>
      </c>
    </row>
    <row r="222" s="2" customFormat="1" ht="33" customHeight="1">
      <c r="A222" s="38"/>
      <c r="B222" s="39"/>
      <c r="C222" s="211" t="s">
        <v>420</v>
      </c>
      <c r="D222" s="211" t="s">
        <v>142</v>
      </c>
      <c r="E222" s="212" t="s">
        <v>1138</v>
      </c>
      <c r="F222" s="213" t="s">
        <v>1139</v>
      </c>
      <c r="G222" s="214" t="s">
        <v>269</v>
      </c>
      <c r="H222" s="215">
        <v>5.4500000000000002</v>
      </c>
      <c r="I222" s="216"/>
      <c r="J222" s="217">
        <f>ROUND(I222*H222,2)</f>
        <v>0</v>
      </c>
      <c r="K222" s="218"/>
      <c r="L222" s="44"/>
      <c r="M222" s="219" t="s">
        <v>1</v>
      </c>
      <c r="N222" s="220" t="s">
        <v>40</v>
      </c>
      <c r="O222" s="91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3" t="s">
        <v>146</v>
      </c>
      <c r="AT222" s="223" t="s">
        <v>142</v>
      </c>
      <c r="AU222" s="223" t="s">
        <v>85</v>
      </c>
      <c r="AY222" s="17" t="s">
        <v>141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7" t="s">
        <v>83</v>
      </c>
      <c r="BK222" s="224">
        <f>ROUND(I222*H222,2)</f>
        <v>0</v>
      </c>
      <c r="BL222" s="17" t="s">
        <v>146</v>
      </c>
      <c r="BM222" s="223" t="s">
        <v>1140</v>
      </c>
    </row>
    <row r="223" s="2" customFormat="1" ht="33" customHeight="1">
      <c r="A223" s="38"/>
      <c r="B223" s="39"/>
      <c r="C223" s="211" t="s">
        <v>258</v>
      </c>
      <c r="D223" s="211" t="s">
        <v>142</v>
      </c>
      <c r="E223" s="212" t="s">
        <v>1141</v>
      </c>
      <c r="F223" s="213" t="s">
        <v>1142</v>
      </c>
      <c r="G223" s="214" t="s">
        <v>269</v>
      </c>
      <c r="H223" s="215">
        <v>37.340000000000003</v>
      </c>
      <c r="I223" s="216"/>
      <c r="J223" s="217">
        <f>ROUND(I223*H223,2)</f>
        <v>0</v>
      </c>
      <c r="K223" s="218"/>
      <c r="L223" s="44"/>
      <c r="M223" s="219" t="s">
        <v>1</v>
      </c>
      <c r="N223" s="220" t="s">
        <v>40</v>
      </c>
      <c r="O223" s="91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146</v>
      </c>
      <c r="AT223" s="223" t="s">
        <v>142</v>
      </c>
      <c r="AU223" s="223" t="s">
        <v>85</v>
      </c>
      <c r="AY223" s="17" t="s">
        <v>141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83</v>
      </c>
      <c r="BK223" s="224">
        <f>ROUND(I223*H223,2)</f>
        <v>0</v>
      </c>
      <c r="BL223" s="17" t="s">
        <v>146</v>
      </c>
      <c r="BM223" s="223" t="s">
        <v>1143</v>
      </c>
    </row>
    <row r="224" s="11" customFormat="1" ht="25.92" customHeight="1">
      <c r="A224" s="11"/>
      <c r="B224" s="197"/>
      <c r="C224" s="198"/>
      <c r="D224" s="199" t="s">
        <v>74</v>
      </c>
      <c r="E224" s="200" t="s">
        <v>1144</v>
      </c>
      <c r="F224" s="200" t="s">
        <v>1145</v>
      </c>
      <c r="G224" s="198"/>
      <c r="H224" s="198"/>
      <c r="I224" s="201"/>
      <c r="J224" s="202">
        <f>BK224</f>
        <v>0</v>
      </c>
      <c r="K224" s="198"/>
      <c r="L224" s="203"/>
      <c r="M224" s="204"/>
      <c r="N224" s="205"/>
      <c r="O224" s="205"/>
      <c r="P224" s="206">
        <f>P225+P251+P293+P347</f>
        <v>0</v>
      </c>
      <c r="Q224" s="205"/>
      <c r="R224" s="206">
        <f>R225+R251+R293+R347</f>
        <v>4.9590999999999994</v>
      </c>
      <c r="S224" s="205"/>
      <c r="T224" s="207">
        <f>T225+T251+T293+T347</f>
        <v>6.5885200000000008</v>
      </c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R224" s="208" t="s">
        <v>85</v>
      </c>
      <c r="AT224" s="209" t="s">
        <v>74</v>
      </c>
      <c r="AU224" s="209" t="s">
        <v>75</v>
      </c>
      <c r="AY224" s="208" t="s">
        <v>141</v>
      </c>
      <c r="BK224" s="210">
        <f>BK225+BK251+BK293+BK347</f>
        <v>0</v>
      </c>
    </row>
    <row r="225" s="11" customFormat="1" ht="22.8" customHeight="1">
      <c r="A225" s="11"/>
      <c r="B225" s="197"/>
      <c r="C225" s="198"/>
      <c r="D225" s="199" t="s">
        <v>74</v>
      </c>
      <c r="E225" s="284" t="s">
        <v>1146</v>
      </c>
      <c r="F225" s="284" t="s">
        <v>1147</v>
      </c>
      <c r="G225" s="198"/>
      <c r="H225" s="198"/>
      <c r="I225" s="201"/>
      <c r="J225" s="285">
        <f>BK225</f>
        <v>0</v>
      </c>
      <c r="K225" s="198"/>
      <c r="L225" s="203"/>
      <c r="M225" s="204"/>
      <c r="N225" s="205"/>
      <c r="O225" s="205"/>
      <c r="P225" s="206">
        <f>SUM(P226:P250)</f>
        <v>0</v>
      </c>
      <c r="Q225" s="205"/>
      <c r="R225" s="206">
        <f>SUM(R226:R250)</f>
        <v>0.62222999999999984</v>
      </c>
      <c r="S225" s="205"/>
      <c r="T225" s="207">
        <f>SUM(T226:T250)</f>
        <v>3.6350400000000005</v>
      </c>
      <c r="U225" s="11"/>
      <c r="V225" s="11"/>
      <c r="W225" s="11"/>
      <c r="X225" s="11"/>
      <c r="Y225" s="11"/>
      <c r="Z225" s="11"/>
      <c r="AA225" s="11"/>
      <c r="AB225" s="11"/>
      <c r="AC225" s="11"/>
      <c r="AD225" s="11"/>
      <c r="AE225" s="11"/>
      <c r="AR225" s="208" t="s">
        <v>85</v>
      </c>
      <c r="AT225" s="209" t="s">
        <v>74</v>
      </c>
      <c r="AU225" s="209" t="s">
        <v>83</v>
      </c>
      <c r="AY225" s="208" t="s">
        <v>141</v>
      </c>
      <c r="BK225" s="210">
        <f>SUM(BK226:BK250)</f>
        <v>0</v>
      </c>
    </row>
    <row r="226" s="2" customFormat="1" ht="16.5" customHeight="1">
      <c r="A226" s="38"/>
      <c r="B226" s="39"/>
      <c r="C226" s="211" t="s">
        <v>436</v>
      </c>
      <c r="D226" s="211" t="s">
        <v>142</v>
      </c>
      <c r="E226" s="212" t="s">
        <v>1148</v>
      </c>
      <c r="F226" s="213" t="s">
        <v>1149</v>
      </c>
      <c r="G226" s="214" t="s">
        <v>153</v>
      </c>
      <c r="H226" s="215">
        <v>1</v>
      </c>
      <c r="I226" s="216"/>
      <c r="J226" s="217">
        <f>ROUND(I226*H226,2)</f>
        <v>0</v>
      </c>
      <c r="K226" s="218"/>
      <c r="L226" s="44"/>
      <c r="M226" s="219" t="s">
        <v>1</v>
      </c>
      <c r="N226" s="220" t="s">
        <v>40</v>
      </c>
      <c r="O226" s="91"/>
      <c r="P226" s="221">
        <f>O226*H226</f>
        <v>0</v>
      </c>
      <c r="Q226" s="221">
        <v>0.024029999999999999</v>
      </c>
      <c r="R226" s="221">
        <f>Q226*H226</f>
        <v>0.024029999999999999</v>
      </c>
      <c r="S226" s="221">
        <v>0</v>
      </c>
      <c r="T226" s="222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3" t="s">
        <v>260</v>
      </c>
      <c r="AT226" s="223" t="s">
        <v>142</v>
      </c>
      <c r="AU226" s="223" t="s">
        <v>85</v>
      </c>
      <c r="AY226" s="17" t="s">
        <v>141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7" t="s">
        <v>83</v>
      </c>
      <c r="BK226" s="224">
        <f>ROUND(I226*H226,2)</f>
        <v>0</v>
      </c>
      <c r="BL226" s="17" t="s">
        <v>260</v>
      </c>
      <c r="BM226" s="223" t="s">
        <v>1150</v>
      </c>
    </row>
    <row r="227" s="2" customFormat="1" ht="16.5" customHeight="1">
      <c r="A227" s="38"/>
      <c r="B227" s="39"/>
      <c r="C227" s="258" t="s">
        <v>446</v>
      </c>
      <c r="D227" s="258" t="s">
        <v>599</v>
      </c>
      <c r="E227" s="259" t="s">
        <v>1151</v>
      </c>
      <c r="F227" s="260" t="s">
        <v>1152</v>
      </c>
      <c r="G227" s="261" t="s">
        <v>153</v>
      </c>
      <c r="H227" s="262">
        <v>4</v>
      </c>
      <c r="I227" s="263"/>
      <c r="J227" s="264">
        <f>ROUND(I227*H227,2)</f>
        <v>0</v>
      </c>
      <c r="K227" s="265"/>
      <c r="L227" s="266"/>
      <c r="M227" s="267" t="s">
        <v>1</v>
      </c>
      <c r="N227" s="268" t="s">
        <v>40</v>
      </c>
      <c r="O227" s="91"/>
      <c r="P227" s="221">
        <f>O227*H227</f>
        <v>0</v>
      </c>
      <c r="Q227" s="221">
        <v>0.00076999999999999996</v>
      </c>
      <c r="R227" s="221">
        <f>Q227*H227</f>
        <v>0.0030799999999999998</v>
      </c>
      <c r="S227" s="221">
        <v>0</v>
      </c>
      <c r="T227" s="22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3" t="s">
        <v>367</v>
      </c>
      <c r="AT227" s="223" t="s">
        <v>599</v>
      </c>
      <c r="AU227" s="223" t="s">
        <v>85</v>
      </c>
      <c r="AY227" s="17" t="s">
        <v>141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7" t="s">
        <v>83</v>
      </c>
      <c r="BK227" s="224">
        <f>ROUND(I227*H227,2)</f>
        <v>0</v>
      </c>
      <c r="BL227" s="17" t="s">
        <v>260</v>
      </c>
      <c r="BM227" s="223" t="s">
        <v>1153</v>
      </c>
    </row>
    <row r="228" s="2" customFormat="1" ht="16.5" customHeight="1">
      <c r="A228" s="38"/>
      <c r="B228" s="39"/>
      <c r="C228" s="258" t="s">
        <v>452</v>
      </c>
      <c r="D228" s="258" t="s">
        <v>599</v>
      </c>
      <c r="E228" s="259" t="s">
        <v>1154</v>
      </c>
      <c r="F228" s="260" t="s">
        <v>1155</v>
      </c>
      <c r="G228" s="261" t="s">
        <v>153</v>
      </c>
      <c r="H228" s="262">
        <v>11</v>
      </c>
      <c r="I228" s="263"/>
      <c r="J228" s="264">
        <f>ROUND(I228*H228,2)</f>
        <v>0</v>
      </c>
      <c r="K228" s="265"/>
      <c r="L228" s="266"/>
      <c r="M228" s="267" t="s">
        <v>1</v>
      </c>
      <c r="N228" s="268" t="s">
        <v>40</v>
      </c>
      <c r="O228" s="91"/>
      <c r="P228" s="221">
        <f>O228*H228</f>
        <v>0</v>
      </c>
      <c r="Q228" s="221">
        <v>0.00042000000000000002</v>
      </c>
      <c r="R228" s="221">
        <f>Q228*H228</f>
        <v>0.00462</v>
      </c>
      <c r="S228" s="221">
        <v>0</v>
      </c>
      <c r="T228" s="22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3" t="s">
        <v>367</v>
      </c>
      <c r="AT228" s="223" t="s">
        <v>599</v>
      </c>
      <c r="AU228" s="223" t="s">
        <v>85</v>
      </c>
      <c r="AY228" s="17" t="s">
        <v>141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83</v>
      </c>
      <c r="BK228" s="224">
        <f>ROUND(I228*H228,2)</f>
        <v>0</v>
      </c>
      <c r="BL228" s="17" t="s">
        <v>260</v>
      </c>
      <c r="BM228" s="223" t="s">
        <v>1156</v>
      </c>
    </row>
    <row r="229" s="2" customFormat="1" ht="16.5" customHeight="1">
      <c r="A229" s="38"/>
      <c r="B229" s="39"/>
      <c r="C229" s="211" t="s">
        <v>460</v>
      </c>
      <c r="D229" s="211" t="s">
        <v>142</v>
      </c>
      <c r="E229" s="212" t="s">
        <v>1157</v>
      </c>
      <c r="F229" s="213" t="s">
        <v>1158</v>
      </c>
      <c r="G229" s="214" t="s">
        <v>153</v>
      </c>
      <c r="H229" s="215">
        <v>1</v>
      </c>
      <c r="I229" s="216"/>
      <c r="J229" s="217">
        <f>ROUND(I229*H229,2)</f>
        <v>0</v>
      </c>
      <c r="K229" s="218"/>
      <c r="L229" s="44"/>
      <c r="M229" s="219" t="s">
        <v>1</v>
      </c>
      <c r="N229" s="220" t="s">
        <v>40</v>
      </c>
      <c r="O229" s="91"/>
      <c r="P229" s="221">
        <f>O229*H229</f>
        <v>0</v>
      </c>
      <c r="Q229" s="221">
        <v>0.037429999999999998</v>
      </c>
      <c r="R229" s="221">
        <f>Q229*H229</f>
        <v>0.037429999999999998</v>
      </c>
      <c r="S229" s="221">
        <v>0</v>
      </c>
      <c r="T229" s="222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3" t="s">
        <v>260</v>
      </c>
      <c r="AT229" s="223" t="s">
        <v>142</v>
      </c>
      <c r="AU229" s="223" t="s">
        <v>85</v>
      </c>
      <c r="AY229" s="17" t="s">
        <v>141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7" t="s">
        <v>83</v>
      </c>
      <c r="BK229" s="224">
        <f>ROUND(I229*H229,2)</f>
        <v>0</v>
      </c>
      <c r="BL229" s="17" t="s">
        <v>260</v>
      </c>
      <c r="BM229" s="223" t="s">
        <v>1159</v>
      </c>
    </row>
    <row r="230" s="2" customFormat="1" ht="16.5" customHeight="1">
      <c r="A230" s="38"/>
      <c r="B230" s="39"/>
      <c r="C230" s="211" t="s">
        <v>464</v>
      </c>
      <c r="D230" s="211" t="s">
        <v>142</v>
      </c>
      <c r="E230" s="212" t="s">
        <v>1160</v>
      </c>
      <c r="F230" s="213" t="s">
        <v>1161</v>
      </c>
      <c r="G230" s="214" t="s">
        <v>203</v>
      </c>
      <c r="H230" s="215">
        <v>152</v>
      </c>
      <c r="I230" s="216"/>
      <c r="J230" s="217">
        <f>ROUND(I230*H230,2)</f>
        <v>0</v>
      </c>
      <c r="K230" s="218"/>
      <c r="L230" s="44"/>
      <c r="M230" s="219" t="s">
        <v>1</v>
      </c>
      <c r="N230" s="220" t="s">
        <v>40</v>
      </c>
      <c r="O230" s="91"/>
      <c r="P230" s="221">
        <f>O230*H230</f>
        <v>0</v>
      </c>
      <c r="Q230" s="221">
        <v>0</v>
      </c>
      <c r="R230" s="221">
        <f>Q230*H230</f>
        <v>0</v>
      </c>
      <c r="S230" s="221">
        <v>0.014919999999999999</v>
      </c>
      <c r="T230" s="222">
        <f>S230*H230</f>
        <v>2.2678400000000001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260</v>
      </c>
      <c r="AT230" s="223" t="s">
        <v>142</v>
      </c>
      <c r="AU230" s="223" t="s">
        <v>85</v>
      </c>
      <c r="AY230" s="17" t="s">
        <v>141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83</v>
      </c>
      <c r="BK230" s="224">
        <f>ROUND(I230*H230,2)</f>
        <v>0</v>
      </c>
      <c r="BL230" s="17" t="s">
        <v>260</v>
      </c>
      <c r="BM230" s="223" t="s">
        <v>1162</v>
      </c>
    </row>
    <row r="231" s="2" customFormat="1" ht="16.5" customHeight="1">
      <c r="A231" s="38"/>
      <c r="B231" s="39"/>
      <c r="C231" s="211" t="s">
        <v>469</v>
      </c>
      <c r="D231" s="211" t="s">
        <v>142</v>
      </c>
      <c r="E231" s="212" t="s">
        <v>1163</v>
      </c>
      <c r="F231" s="213" t="s">
        <v>1164</v>
      </c>
      <c r="G231" s="214" t="s">
        <v>203</v>
      </c>
      <c r="H231" s="215">
        <v>38</v>
      </c>
      <c r="I231" s="216"/>
      <c r="J231" s="217">
        <f>ROUND(I231*H231,2)</f>
        <v>0</v>
      </c>
      <c r="K231" s="218"/>
      <c r="L231" s="44"/>
      <c r="M231" s="219" t="s">
        <v>1</v>
      </c>
      <c r="N231" s="220" t="s">
        <v>40</v>
      </c>
      <c r="O231" s="91"/>
      <c r="P231" s="221">
        <f>O231*H231</f>
        <v>0</v>
      </c>
      <c r="Q231" s="221">
        <v>0</v>
      </c>
      <c r="R231" s="221">
        <f>Q231*H231</f>
        <v>0</v>
      </c>
      <c r="S231" s="221">
        <v>0.03065</v>
      </c>
      <c r="T231" s="222">
        <f>S231*H231</f>
        <v>1.1647000000000001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3" t="s">
        <v>260</v>
      </c>
      <c r="AT231" s="223" t="s">
        <v>142</v>
      </c>
      <c r="AU231" s="223" t="s">
        <v>85</v>
      </c>
      <c r="AY231" s="17" t="s">
        <v>141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7" t="s">
        <v>83</v>
      </c>
      <c r="BK231" s="224">
        <f>ROUND(I231*H231,2)</f>
        <v>0</v>
      </c>
      <c r="BL231" s="17" t="s">
        <v>260</v>
      </c>
      <c r="BM231" s="223" t="s">
        <v>1165</v>
      </c>
    </row>
    <row r="232" s="2" customFormat="1" ht="16.5" customHeight="1">
      <c r="A232" s="38"/>
      <c r="B232" s="39"/>
      <c r="C232" s="211" t="s">
        <v>478</v>
      </c>
      <c r="D232" s="211" t="s">
        <v>142</v>
      </c>
      <c r="E232" s="212" t="s">
        <v>1166</v>
      </c>
      <c r="F232" s="213" t="s">
        <v>1167</v>
      </c>
      <c r="G232" s="214" t="s">
        <v>203</v>
      </c>
      <c r="H232" s="215">
        <v>54</v>
      </c>
      <c r="I232" s="216"/>
      <c r="J232" s="217">
        <f>ROUND(I232*H232,2)</f>
        <v>0</v>
      </c>
      <c r="K232" s="218"/>
      <c r="L232" s="44"/>
      <c r="M232" s="219" t="s">
        <v>1</v>
      </c>
      <c r="N232" s="220" t="s">
        <v>40</v>
      </c>
      <c r="O232" s="91"/>
      <c r="P232" s="221">
        <f>O232*H232</f>
        <v>0</v>
      </c>
      <c r="Q232" s="221">
        <v>0</v>
      </c>
      <c r="R232" s="221">
        <f>Q232*H232</f>
        <v>0</v>
      </c>
      <c r="S232" s="221">
        <v>0.0020999999999999999</v>
      </c>
      <c r="T232" s="222">
        <f>S232*H232</f>
        <v>0.11339999999999999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3" t="s">
        <v>260</v>
      </c>
      <c r="AT232" s="223" t="s">
        <v>142</v>
      </c>
      <c r="AU232" s="223" t="s">
        <v>85</v>
      </c>
      <c r="AY232" s="17" t="s">
        <v>141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7" t="s">
        <v>83</v>
      </c>
      <c r="BK232" s="224">
        <f>ROUND(I232*H232,2)</f>
        <v>0</v>
      </c>
      <c r="BL232" s="17" t="s">
        <v>260</v>
      </c>
      <c r="BM232" s="223" t="s">
        <v>1168</v>
      </c>
    </row>
    <row r="233" s="2" customFormat="1" ht="16.5" customHeight="1">
      <c r="A233" s="38"/>
      <c r="B233" s="39"/>
      <c r="C233" s="211" t="s">
        <v>482</v>
      </c>
      <c r="D233" s="211" t="s">
        <v>142</v>
      </c>
      <c r="E233" s="212" t="s">
        <v>1169</v>
      </c>
      <c r="F233" s="213" t="s">
        <v>1170</v>
      </c>
      <c r="G233" s="214" t="s">
        <v>203</v>
      </c>
      <c r="H233" s="215">
        <v>45</v>
      </c>
      <c r="I233" s="216"/>
      <c r="J233" s="217">
        <f>ROUND(I233*H233,2)</f>
        <v>0</v>
      </c>
      <c r="K233" s="218"/>
      <c r="L233" s="44"/>
      <c r="M233" s="219" t="s">
        <v>1</v>
      </c>
      <c r="N233" s="220" t="s">
        <v>40</v>
      </c>
      <c r="O233" s="91"/>
      <c r="P233" s="221">
        <f>O233*H233</f>
        <v>0</v>
      </c>
      <c r="Q233" s="221">
        <v>0</v>
      </c>
      <c r="R233" s="221">
        <f>Q233*H233</f>
        <v>0</v>
      </c>
      <c r="S233" s="221">
        <v>0.00198</v>
      </c>
      <c r="T233" s="222">
        <f>S233*H233</f>
        <v>0.089099999999999999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3" t="s">
        <v>260</v>
      </c>
      <c r="AT233" s="223" t="s">
        <v>142</v>
      </c>
      <c r="AU233" s="223" t="s">
        <v>85</v>
      </c>
      <c r="AY233" s="17" t="s">
        <v>141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7" t="s">
        <v>83</v>
      </c>
      <c r="BK233" s="224">
        <f>ROUND(I233*H233,2)</f>
        <v>0</v>
      </c>
      <c r="BL233" s="17" t="s">
        <v>260</v>
      </c>
      <c r="BM233" s="223" t="s">
        <v>1171</v>
      </c>
    </row>
    <row r="234" s="2" customFormat="1" ht="21.75" customHeight="1">
      <c r="A234" s="38"/>
      <c r="B234" s="39"/>
      <c r="C234" s="211" t="s">
        <v>487</v>
      </c>
      <c r="D234" s="211" t="s">
        <v>142</v>
      </c>
      <c r="E234" s="212" t="s">
        <v>1172</v>
      </c>
      <c r="F234" s="213" t="s">
        <v>1173</v>
      </c>
      <c r="G234" s="214" t="s">
        <v>203</v>
      </c>
      <c r="H234" s="215">
        <v>19</v>
      </c>
      <c r="I234" s="216"/>
      <c r="J234" s="217">
        <f>ROUND(I234*H234,2)</f>
        <v>0</v>
      </c>
      <c r="K234" s="218"/>
      <c r="L234" s="44"/>
      <c r="M234" s="219" t="s">
        <v>1</v>
      </c>
      <c r="N234" s="220" t="s">
        <v>40</v>
      </c>
      <c r="O234" s="91"/>
      <c r="P234" s="221">
        <f>O234*H234</f>
        <v>0</v>
      </c>
      <c r="Q234" s="221">
        <v>0.00125</v>
      </c>
      <c r="R234" s="221">
        <f>Q234*H234</f>
        <v>0.02375</v>
      </c>
      <c r="S234" s="221">
        <v>0</v>
      </c>
      <c r="T234" s="222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3" t="s">
        <v>260</v>
      </c>
      <c r="AT234" s="223" t="s">
        <v>142</v>
      </c>
      <c r="AU234" s="223" t="s">
        <v>85</v>
      </c>
      <c r="AY234" s="17" t="s">
        <v>141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7" t="s">
        <v>83</v>
      </c>
      <c r="BK234" s="224">
        <f>ROUND(I234*H234,2)</f>
        <v>0</v>
      </c>
      <c r="BL234" s="17" t="s">
        <v>260</v>
      </c>
      <c r="BM234" s="223" t="s">
        <v>1174</v>
      </c>
    </row>
    <row r="235" s="2" customFormat="1" ht="21.75" customHeight="1">
      <c r="A235" s="38"/>
      <c r="B235" s="39"/>
      <c r="C235" s="211" t="s">
        <v>491</v>
      </c>
      <c r="D235" s="211" t="s">
        <v>142</v>
      </c>
      <c r="E235" s="212" t="s">
        <v>1175</v>
      </c>
      <c r="F235" s="213" t="s">
        <v>1176</v>
      </c>
      <c r="G235" s="214" t="s">
        <v>203</v>
      </c>
      <c r="H235" s="215">
        <v>34</v>
      </c>
      <c r="I235" s="216"/>
      <c r="J235" s="217">
        <f>ROUND(I235*H235,2)</f>
        <v>0</v>
      </c>
      <c r="K235" s="218"/>
      <c r="L235" s="44"/>
      <c r="M235" s="219" t="s">
        <v>1</v>
      </c>
      <c r="N235" s="220" t="s">
        <v>40</v>
      </c>
      <c r="O235" s="91"/>
      <c r="P235" s="221">
        <f>O235*H235</f>
        <v>0</v>
      </c>
      <c r="Q235" s="221">
        <v>0.0017600000000000001</v>
      </c>
      <c r="R235" s="221">
        <f>Q235*H235</f>
        <v>0.059840000000000004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260</v>
      </c>
      <c r="AT235" s="223" t="s">
        <v>142</v>
      </c>
      <c r="AU235" s="223" t="s">
        <v>85</v>
      </c>
      <c r="AY235" s="17" t="s">
        <v>141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83</v>
      </c>
      <c r="BK235" s="224">
        <f>ROUND(I235*H235,2)</f>
        <v>0</v>
      </c>
      <c r="BL235" s="17" t="s">
        <v>260</v>
      </c>
      <c r="BM235" s="223" t="s">
        <v>1177</v>
      </c>
    </row>
    <row r="236" s="2" customFormat="1" ht="21.75" customHeight="1">
      <c r="A236" s="38"/>
      <c r="B236" s="39"/>
      <c r="C236" s="211" t="s">
        <v>496</v>
      </c>
      <c r="D236" s="211" t="s">
        <v>142</v>
      </c>
      <c r="E236" s="212" t="s">
        <v>1178</v>
      </c>
      <c r="F236" s="213" t="s">
        <v>1179</v>
      </c>
      <c r="G236" s="214" t="s">
        <v>203</v>
      </c>
      <c r="H236" s="215">
        <v>24</v>
      </c>
      <c r="I236" s="216"/>
      <c r="J236" s="217">
        <f>ROUND(I236*H236,2)</f>
        <v>0</v>
      </c>
      <c r="K236" s="218"/>
      <c r="L236" s="44"/>
      <c r="M236" s="219" t="s">
        <v>1</v>
      </c>
      <c r="N236" s="220" t="s">
        <v>40</v>
      </c>
      <c r="O236" s="91"/>
      <c r="P236" s="221">
        <f>O236*H236</f>
        <v>0</v>
      </c>
      <c r="Q236" s="221">
        <v>0.0027699999999999999</v>
      </c>
      <c r="R236" s="221">
        <f>Q236*H236</f>
        <v>0.066479999999999997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260</v>
      </c>
      <c r="AT236" s="223" t="s">
        <v>142</v>
      </c>
      <c r="AU236" s="223" t="s">
        <v>85</v>
      </c>
      <c r="AY236" s="17" t="s">
        <v>141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83</v>
      </c>
      <c r="BK236" s="224">
        <f>ROUND(I236*H236,2)</f>
        <v>0</v>
      </c>
      <c r="BL236" s="17" t="s">
        <v>260</v>
      </c>
      <c r="BM236" s="223" t="s">
        <v>1180</v>
      </c>
    </row>
    <row r="237" s="2" customFormat="1" ht="21.75" customHeight="1">
      <c r="A237" s="38"/>
      <c r="B237" s="39"/>
      <c r="C237" s="211" t="s">
        <v>500</v>
      </c>
      <c r="D237" s="211" t="s">
        <v>142</v>
      </c>
      <c r="E237" s="212" t="s">
        <v>1181</v>
      </c>
      <c r="F237" s="213" t="s">
        <v>1182</v>
      </c>
      <c r="G237" s="214" t="s">
        <v>203</v>
      </c>
      <c r="H237" s="215">
        <v>34</v>
      </c>
      <c r="I237" s="216"/>
      <c r="J237" s="217">
        <f>ROUND(I237*H237,2)</f>
        <v>0</v>
      </c>
      <c r="K237" s="218"/>
      <c r="L237" s="44"/>
      <c r="M237" s="219" t="s">
        <v>1</v>
      </c>
      <c r="N237" s="220" t="s">
        <v>40</v>
      </c>
      <c r="O237" s="91"/>
      <c r="P237" s="221">
        <f>O237*H237</f>
        <v>0</v>
      </c>
      <c r="Q237" s="221">
        <v>0.0044000000000000003</v>
      </c>
      <c r="R237" s="221">
        <f>Q237*H237</f>
        <v>0.14960000000000001</v>
      </c>
      <c r="S237" s="221">
        <v>0</v>
      </c>
      <c r="T237" s="222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3" t="s">
        <v>260</v>
      </c>
      <c r="AT237" s="223" t="s">
        <v>142</v>
      </c>
      <c r="AU237" s="223" t="s">
        <v>85</v>
      </c>
      <c r="AY237" s="17" t="s">
        <v>141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7" t="s">
        <v>83</v>
      </c>
      <c r="BK237" s="224">
        <f>ROUND(I237*H237,2)</f>
        <v>0</v>
      </c>
      <c r="BL237" s="17" t="s">
        <v>260</v>
      </c>
      <c r="BM237" s="223" t="s">
        <v>1183</v>
      </c>
    </row>
    <row r="238" s="2" customFormat="1" ht="21.75" customHeight="1">
      <c r="A238" s="38"/>
      <c r="B238" s="39"/>
      <c r="C238" s="211" t="s">
        <v>504</v>
      </c>
      <c r="D238" s="211" t="s">
        <v>142</v>
      </c>
      <c r="E238" s="212" t="s">
        <v>1184</v>
      </c>
      <c r="F238" s="213" t="s">
        <v>1185</v>
      </c>
      <c r="G238" s="214" t="s">
        <v>203</v>
      </c>
      <c r="H238" s="215">
        <v>150</v>
      </c>
      <c r="I238" s="216"/>
      <c r="J238" s="217">
        <f>ROUND(I238*H238,2)</f>
        <v>0</v>
      </c>
      <c r="K238" s="218"/>
      <c r="L238" s="44"/>
      <c r="M238" s="219" t="s">
        <v>1</v>
      </c>
      <c r="N238" s="220" t="s">
        <v>40</v>
      </c>
      <c r="O238" s="91"/>
      <c r="P238" s="221">
        <f>O238*H238</f>
        <v>0</v>
      </c>
      <c r="Q238" s="221">
        <v>0.00059000000000000003</v>
      </c>
      <c r="R238" s="221">
        <f>Q238*H238</f>
        <v>0.088500000000000009</v>
      </c>
      <c r="S238" s="221">
        <v>0</v>
      </c>
      <c r="T238" s="222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3" t="s">
        <v>260</v>
      </c>
      <c r="AT238" s="223" t="s">
        <v>142</v>
      </c>
      <c r="AU238" s="223" t="s">
        <v>85</v>
      </c>
      <c r="AY238" s="17" t="s">
        <v>141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7" t="s">
        <v>83</v>
      </c>
      <c r="BK238" s="224">
        <f>ROUND(I238*H238,2)</f>
        <v>0</v>
      </c>
      <c r="BL238" s="17" t="s">
        <v>260</v>
      </c>
      <c r="BM238" s="223" t="s">
        <v>1186</v>
      </c>
    </row>
    <row r="239" s="2" customFormat="1" ht="21.75" customHeight="1">
      <c r="A239" s="38"/>
      <c r="B239" s="39"/>
      <c r="C239" s="211" t="s">
        <v>509</v>
      </c>
      <c r="D239" s="211" t="s">
        <v>142</v>
      </c>
      <c r="E239" s="212" t="s">
        <v>1187</v>
      </c>
      <c r="F239" s="213" t="s">
        <v>1188</v>
      </c>
      <c r="G239" s="214" t="s">
        <v>203</v>
      </c>
      <c r="H239" s="215">
        <v>32</v>
      </c>
      <c r="I239" s="216"/>
      <c r="J239" s="217">
        <f>ROUND(I239*H239,2)</f>
        <v>0</v>
      </c>
      <c r="K239" s="218"/>
      <c r="L239" s="44"/>
      <c r="M239" s="219" t="s">
        <v>1</v>
      </c>
      <c r="N239" s="220" t="s">
        <v>40</v>
      </c>
      <c r="O239" s="91"/>
      <c r="P239" s="221">
        <f>O239*H239</f>
        <v>0</v>
      </c>
      <c r="Q239" s="221">
        <v>0.0012099999999999999</v>
      </c>
      <c r="R239" s="221">
        <f>Q239*H239</f>
        <v>0.038719999999999997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260</v>
      </c>
      <c r="AT239" s="223" t="s">
        <v>142</v>
      </c>
      <c r="AU239" s="223" t="s">
        <v>85</v>
      </c>
      <c r="AY239" s="17" t="s">
        <v>141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83</v>
      </c>
      <c r="BK239" s="224">
        <f>ROUND(I239*H239,2)</f>
        <v>0</v>
      </c>
      <c r="BL239" s="17" t="s">
        <v>260</v>
      </c>
      <c r="BM239" s="223" t="s">
        <v>1189</v>
      </c>
    </row>
    <row r="240" s="2" customFormat="1" ht="21.75" customHeight="1">
      <c r="A240" s="38"/>
      <c r="B240" s="39"/>
      <c r="C240" s="211" t="s">
        <v>513</v>
      </c>
      <c r="D240" s="211" t="s">
        <v>142</v>
      </c>
      <c r="E240" s="212" t="s">
        <v>1190</v>
      </c>
      <c r="F240" s="213" t="s">
        <v>1191</v>
      </c>
      <c r="G240" s="214" t="s">
        <v>203</v>
      </c>
      <c r="H240" s="215">
        <v>72</v>
      </c>
      <c r="I240" s="216"/>
      <c r="J240" s="217">
        <f>ROUND(I240*H240,2)</f>
        <v>0</v>
      </c>
      <c r="K240" s="218"/>
      <c r="L240" s="44"/>
      <c r="M240" s="219" t="s">
        <v>1</v>
      </c>
      <c r="N240" s="220" t="s">
        <v>40</v>
      </c>
      <c r="O240" s="91"/>
      <c r="P240" s="221">
        <f>O240*H240</f>
        <v>0</v>
      </c>
      <c r="Q240" s="221">
        <v>0.00029</v>
      </c>
      <c r="R240" s="221">
        <f>Q240*H240</f>
        <v>0.020879999999999999</v>
      </c>
      <c r="S240" s="221">
        <v>0</v>
      </c>
      <c r="T240" s="222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3" t="s">
        <v>260</v>
      </c>
      <c r="AT240" s="223" t="s">
        <v>142</v>
      </c>
      <c r="AU240" s="223" t="s">
        <v>85</v>
      </c>
      <c r="AY240" s="17" t="s">
        <v>141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7" t="s">
        <v>83</v>
      </c>
      <c r="BK240" s="224">
        <f>ROUND(I240*H240,2)</f>
        <v>0</v>
      </c>
      <c r="BL240" s="17" t="s">
        <v>260</v>
      </c>
      <c r="BM240" s="223" t="s">
        <v>1192</v>
      </c>
    </row>
    <row r="241" s="2" customFormat="1" ht="21.75" customHeight="1">
      <c r="A241" s="38"/>
      <c r="B241" s="39"/>
      <c r="C241" s="211" t="s">
        <v>518</v>
      </c>
      <c r="D241" s="211" t="s">
        <v>142</v>
      </c>
      <c r="E241" s="212" t="s">
        <v>1193</v>
      </c>
      <c r="F241" s="213" t="s">
        <v>1194</v>
      </c>
      <c r="G241" s="214" t="s">
        <v>203</v>
      </c>
      <c r="H241" s="215">
        <v>48</v>
      </c>
      <c r="I241" s="216"/>
      <c r="J241" s="217">
        <f>ROUND(I241*H241,2)</f>
        <v>0</v>
      </c>
      <c r="K241" s="218"/>
      <c r="L241" s="44"/>
      <c r="M241" s="219" t="s">
        <v>1</v>
      </c>
      <c r="N241" s="220" t="s">
        <v>40</v>
      </c>
      <c r="O241" s="91"/>
      <c r="P241" s="221">
        <f>O241*H241</f>
        <v>0</v>
      </c>
      <c r="Q241" s="221">
        <v>0.00035</v>
      </c>
      <c r="R241" s="221">
        <f>Q241*H241</f>
        <v>0.016799999999999999</v>
      </c>
      <c r="S241" s="221">
        <v>0</v>
      </c>
      <c r="T241" s="222">
        <f>S241*H241</f>
        <v>0</v>
      </c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R241" s="223" t="s">
        <v>260</v>
      </c>
      <c r="AT241" s="223" t="s">
        <v>142</v>
      </c>
      <c r="AU241" s="223" t="s">
        <v>85</v>
      </c>
      <c r="AY241" s="17" t="s">
        <v>141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7" t="s">
        <v>83</v>
      </c>
      <c r="BK241" s="224">
        <f>ROUND(I241*H241,2)</f>
        <v>0</v>
      </c>
      <c r="BL241" s="17" t="s">
        <v>260</v>
      </c>
      <c r="BM241" s="223" t="s">
        <v>1195</v>
      </c>
    </row>
    <row r="242" s="2" customFormat="1" ht="21.75" customHeight="1">
      <c r="A242" s="38"/>
      <c r="B242" s="39"/>
      <c r="C242" s="211" t="s">
        <v>508</v>
      </c>
      <c r="D242" s="211" t="s">
        <v>142</v>
      </c>
      <c r="E242" s="212" t="s">
        <v>1196</v>
      </c>
      <c r="F242" s="213" t="s">
        <v>1197</v>
      </c>
      <c r="G242" s="214" t="s">
        <v>203</v>
      </c>
      <c r="H242" s="215">
        <v>22</v>
      </c>
      <c r="I242" s="216"/>
      <c r="J242" s="217">
        <f>ROUND(I242*H242,2)</f>
        <v>0</v>
      </c>
      <c r="K242" s="218"/>
      <c r="L242" s="44"/>
      <c r="M242" s="219" t="s">
        <v>1</v>
      </c>
      <c r="N242" s="220" t="s">
        <v>40</v>
      </c>
      <c r="O242" s="91"/>
      <c r="P242" s="221">
        <f>O242*H242</f>
        <v>0</v>
      </c>
      <c r="Q242" s="221">
        <v>0.00056999999999999998</v>
      </c>
      <c r="R242" s="221">
        <f>Q242*H242</f>
        <v>0.012539999999999999</v>
      </c>
      <c r="S242" s="221">
        <v>0</v>
      </c>
      <c r="T242" s="22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3" t="s">
        <v>260</v>
      </c>
      <c r="AT242" s="223" t="s">
        <v>142</v>
      </c>
      <c r="AU242" s="223" t="s">
        <v>85</v>
      </c>
      <c r="AY242" s="17" t="s">
        <v>141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7" t="s">
        <v>83</v>
      </c>
      <c r="BK242" s="224">
        <f>ROUND(I242*H242,2)</f>
        <v>0</v>
      </c>
      <c r="BL242" s="17" t="s">
        <v>260</v>
      </c>
      <c r="BM242" s="223" t="s">
        <v>1198</v>
      </c>
    </row>
    <row r="243" s="2" customFormat="1" ht="21.75" customHeight="1">
      <c r="A243" s="38"/>
      <c r="B243" s="39"/>
      <c r="C243" s="211" t="s">
        <v>282</v>
      </c>
      <c r="D243" s="211" t="s">
        <v>142</v>
      </c>
      <c r="E243" s="212" t="s">
        <v>1199</v>
      </c>
      <c r="F243" s="213" t="s">
        <v>1200</v>
      </c>
      <c r="G243" s="214" t="s">
        <v>203</v>
      </c>
      <c r="H243" s="215">
        <v>22</v>
      </c>
      <c r="I243" s="216"/>
      <c r="J243" s="217">
        <f>ROUND(I243*H243,2)</f>
        <v>0</v>
      </c>
      <c r="K243" s="218"/>
      <c r="L243" s="44"/>
      <c r="M243" s="219" t="s">
        <v>1</v>
      </c>
      <c r="N243" s="220" t="s">
        <v>40</v>
      </c>
      <c r="O243" s="91"/>
      <c r="P243" s="221">
        <f>O243*H243</f>
        <v>0</v>
      </c>
      <c r="Q243" s="221">
        <v>0.00114</v>
      </c>
      <c r="R243" s="221">
        <f>Q243*H243</f>
        <v>0.025079999999999998</v>
      </c>
      <c r="S243" s="221">
        <v>0</v>
      </c>
      <c r="T243" s="222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3" t="s">
        <v>260</v>
      </c>
      <c r="AT243" s="223" t="s">
        <v>142</v>
      </c>
      <c r="AU243" s="223" t="s">
        <v>85</v>
      </c>
      <c r="AY243" s="17" t="s">
        <v>141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7" t="s">
        <v>83</v>
      </c>
      <c r="BK243" s="224">
        <f>ROUND(I243*H243,2)</f>
        <v>0</v>
      </c>
      <c r="BL243" s="17" t="s">
        <v>260</v>
      </c>
      <c r="BM243" s="223" t="s">
        <v>1201</v>
      </c>
    </row>
    <row r="244" s="2" customFormat="1" ht="24.15" customHeight="1">
      <c r="A244" s="38"/>
      <c r="B244" s="39"/>
      <c r="C244" s="211" t="s">
        <v>546</v>
      </c>
      <c r="D244" s="211" t="s">
        <v>142</v>
      </c>
      <c r="E244" s="212" t="s">
        <v>1202</v>
      </c>
      <c r="F244" s="213" t="s">
        <v>1203</v>
      </c>
      <c r="G244" s="214" t="s">
        <v>203</v>
      </c>
      <c r="H244" s="215">
        <v>24</v>
      </c>
      <c r="I244" s="216"/>
      <c r="J244" s="217">
        <f>ROUND(I244*H244,2)</f>
        <v>0</v>
      </c>
      <c r="K244" s="218"/>
      <c r="L244" s="44"/>
      <c r="M244" s="219" t="s">
        <v>1</v>
      </c>
      <c r="N244" s="220" t="s">
        <v>40</v>
      </c>
      <c r="O244" s="91"/>
      <c r="P244" s="221">
        <f>O244*H244</f>
        <v>0</v>
      </c>
      <c r="Q244" s="221">
        <v>0.00114</v>
      </c>
      <c r="R244" s="221">
        <f>Q244*H244</f>
        <v>0.027359999999999999</v>
      </c>
      <c r="S244" s="221">
        <v>0</v>
      </c>
      <c r="T244" s="22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3" t="s">
        <v>260</v>
      </c>
      <c r="AT244" s="223" t="s">
        <v>142</v>
      </c>
      <c r="AU244" s="223" t="s">
        <v>85</v>
      </c>
      <c r="AY244" s="17" t="s">
        <v>141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7" t="s">
        <v>83</v>
      </c>
      <c r="BK244" s="224">
        <f>ROUND(I244*H244,2)</f>
        <v>0</v>
      </c>
      <c r="BL244" s="17" t="s">
        <v>260</v>
      </c>
      <c r="BM244" s="223" t="s">
        <v>1204</v>
      </c>
    </row>
    <row r="245" s="2" customFormat="1" ht="21.75" customHeight="1">
      <c r="A245" s="38"/>
      <c r="B245" s="39"/>
      <c r="C245" s="211" t="s">
        <v>351</v>
      </c>
      <c r="D245" s="211" t="s">
        <v>142</v>
      </c>
      <c r="E245" s="212" t="s">
        <v>1205</v>
      </c>
      <c r="F245" s="213" t="s">
        <v>1206</v>
      </c>
      <c r="G245" s="214" t="s">
        <v>203</v>
      </c>
      <c r="H245" s="215">
        <v>28</v>
      </c>
      <c r="I245" s="216"/>
      <c r="J245" s="217">
        <f>ROUND(I245*H245,2)</f>
        <v>0</v>
      </c>
      <c r="K245" s="218"/>
      <c r="L245" s="44"/>
      <c r="M245" s="219" t="s">
        <v>1</v>
      </c>
      <c r="N245" s="220" t="s">
        <v>40</v>
      </c>
      <c r="O245" s="91"/>
      <c r="P245" s="221">
        <f>O245*H245</f>
        <v>0</v>
      </c>
      <c r="Q245" s="221">
        <v>0.00084000000000000003</v>
      </c>
      <c r="R245" s="221">
        <f>Q245*H245</f>
        <v>0.023519999999999999</v>
      </c>
      <c r="S245" s="221">
        <v>0</v>
      </c>
      <c r="T245" s="222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3" t="s">
        <v>260</v>
      </c>
      <c r="AT245" s="223" t="s">
        <v>142</v>
      </c>
      <c r="AU245" s="223" t="s">
        <v>85</v>
      </c>
      <c r="AY245" s="17" t="s">
        <v>141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7" t="s">
        <v>83</v>
      </c>
      <c r="BK245" s="224">
        <f>ROUND(I245*H245,2)</f>
        <v>0</v>
      </c>
      <c r="BL245" s="17" t="s">
        <v>260</v>
      </c>
      <c r="BM245" s="223" t="s">
        <v>1207</v>
      </c>
    </row>
    <row r="246" s="2" customFormat="1" ht="16.5" customHeight="1">
      <c r="A246" s="38"/>
      <c r="B246" s="39"/>
      <c r="C246" s="211" t="s">
        <v>384</v>
      </c>
      <c r="D246" s="211" t="s">
        <v>142</v>
      </c>
      <c r="E246" s="212" t="s">
        <v>1208</v>
      </c>
      <c r="F246" s="213" t="s">
        <v>1209</v>
      </c>
      <c r="G246" s="214" t="s">
        <v>153</v>
      </c>
      <c r="H246" s="215">
        <v>54</v>
      </c>
      <c r="I246" s="216"/>
      <c r="J246" s="217">
        <f>ROUND(I246*H246,2)</f>
        <v>0</v>
      </c>
      <c r="K246" s="218"/>
      <c r="L246" s="44"/>
      <c r="M246" s="219" t="s">
        <v>1</v>
      </c>
      <c r="N246" s="220" t="s">
        <v>40</v>
      </c>
      <c r="O246" s="91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3" t="s">
        <v>260</v>
      </c>
      <c r="AT246" s="223" t="s">
        <v>142</v>
      </c>
      <c r="AU246" s="223" t="s">
        <v>85</v>
      </c>
      <c r="AY246" s="17" t="s">
        <v>141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7" t="s">
        <v>83</v>
      </c>
      <c r="BK246" s="224">
        <f>ROUND(I246*H246,2)</f>
        <v>0</v>
      </c>
      <c r="BL246" s="17" t="s">
        <v>260</v>
      </c>
      <c r="BM246" s="223" t="s">
        <v>1210</v>
      </c>
    </row>
    <row r="247" s="2" customFormat="1" ht="16.5" customHeight="1">
      <c r="A247" s="38"/>
      <c r="B247" s="39"/>
      <c r="C247" s="211" t="s">
        <v>558</v>
      </c>
      <c r="D247" s="211" t="s">
        <v>142</v>
      </c>
      <c r="E247" s="212" t="s">
        <v>1211</v>
      </c>
      <c r="F247" s="213" t="s">
        <v>1212</v>
      </c>
      <c r="G247" s="214" t="s">
        <v>153</v>
      </c>
      <c r="H247" s="215">
        <v>20</v>
      </c>
      <c r="I247" s="216"/>
      <c r="J247" s="217">
        <f>ROUND(I247*H247,2)</f>
        <v>0</v>
      </c>
      <c r="K247" s="218"/>
      <c r="L247" s="44"/>
      <c r="M247" s="219" t="s">
        <v>1</v>
      </c>
      <c r="N247" s="220" t="s">
        <v>40</v>
      </c>
      <c r="O247" s="91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260</v>
      </c>
      <c r="AT247" s="223" t="s">
        <v>142</v>
      </c>
      <c r="AU247" s="223" t="s">
        <v>85</v>
      </c>
      <c r="AY247" s="17" t="s">
        <v>141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83</v>
      </c>
      <c r="BK247" s="224">
        <f>ROUND(I247*H247,2)</f>
        <v>0</v>
      </c>
      <c r="BL247" s="17" t="s">
        <v>260</v>
      </c>
      <c r="BM247" s="223" t="s">
        <v>1213</v>
      </c>
    </row>
    <row r="248" s="2" customFormat="1" ht="21.75" customHeight="1">
      <c r="A248" s="38"/>
      <c r="B248" s="39"/>
      <c r="C248" s="211" t="s">
        <v>562</v>
      </c>
      <c r="D248" s="211" t="s">
        <v>142</v>
      </c>
      <c r="E248" s="212" t="s">
        <v>1214</v>
      </c>
      <c r="F248" s="213" t="s">
        <v>1215</v>
      </c>
      <c r="G248" s="214" t="s">
        <v>153</v>
      </c>
      <c r="H248" s="215">
        <v>15</v>
      </c>
      <c r="I248" s="216"/>
      <c r="J248" s="217">
        <f>ROUND(I248*H248,2)</f>
        <v>0</v>
      </c>
      <c r="K248" s="218"/>
      <c r="L248" s="44"/>
      <c r="M248" s="219" t="s">
        <v>1</v>
      </c>
      <c r="N248" s="220" t="s">
        <v>40</v>
      </c>
      <c r="O248" s="91"/>
      <c r="P248" s="221">
        <f>O248*H248</f>
        <v>0</v>
      </c>
      <c r="Q248" s="221">
        <v>0</v>
      </c>
      <c r="R248" s="221">
        <f>Q248*H248</f>
        <v>0</v>
      </c>
      <c r="S248" s="221">
        <v>0</v>
      </c>
      <c r="T248" s="222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3" t="s">
        <v>260</v>
      </c>
      <c r="AT248" s="223" t="s">
        <v>142</v>
      </c>
      <c r="AU248" s="223" t="s">
        <v>85</v>
      </c>
      <c r="AY248" s="17" t="s">
        <v>141</v>
      </c>
      <c r="BE248" s="224">
        <f>IF(N248="základní",J248,0)</f>
        <v>0</v>
      </c>
      <c r="BF248" s="224">
        <f>IF(N248="snížená",J248,0)</f>
        <v>0</v>
      </c>
      <c r="BG248" s="224">
        <f>IF(N248="zákl. přenesená",J248,0)</f>
        <v>0</v>
      </c>
      <c r="BH248" s="224">
        <f>IF(N248="sníž. přenesená",J248,0)</f>
        <v>0</v>
      </c>
      <c r="BI248" s="224">
        <f>IF(N248="nulová",J248,0)</f>
        <v>0</v>
      </c>
      <c r="BJ248" s="17" t="s">
        <v>83</v>
      </c>
      <c r="BK248" s="224">
        <f>ROUND(I248*H248,2)</f>
        <v>0</v>
      </c>
      <c r="BL248" s="17" t="s">
        <v>260</v>
      </c>
      <c r="BM248" s="223" t="s">
        <v>1216</v>
      </c>
    </row>
    <row r="249" s="2" customFormat="1" ht="24.15" customHeight="1">
      <c r="A249" s="38"/>
      <c r="B249" s="39"/>
      <c r="C249" s="211" t="s">
        <v>567</v>
      </c>
      <c r="D249" s="211" t="s">
        <v>142</v>
      </c>
      <c r="E249" s="212" t="s">
        <v>1217</v>
      </c>
      <c r="F249" s="213" t="s">
        <v>1218</v>
      </c>
      <c r="G249" s="214" t="s">
        <v>269</v>
      </c>
      <c r="H249" s="215">
        <v>0.622</v>
      </c>
      <c r="I249" s="216"/>
      <c r="J249" s="217">
        <f>ROUND(I249*H249,2)</f>
        <v>0</v>
      </c>
      <c r="K249" s="218"/>
      <c r="L249" s="44"/>
      <c r="M249" s="219" t="s">
        <v>1</v>
      </c>
      <c r="N249" s="220" t="s">
        <v>40</v>
      </c>
      <c r="O249" s="91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3" t="s">
        <v>146</v>
      </c>
      <c r="AT249" s="223" t="s">
        <v>142</v>
      </c>
      <c r="AU249" s="223" t="s">
        <v>85</v>
      </c>
      <c r="AY249" s="17" t="s">
        <v>141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7" t="s">
        <v>83</v>
      </c>
      <c r="BK249" s="224">
        <f>ROUND(I249*H249,2)</f>
        <v>0</v>
      </c>
      <c r="BL249" s="17" t="s">
        <v>146</v>
      </c>
      <c r="BM249" s="223" t="s">
        <v>1219</v>
      </c>
    </row>
    <row r="250" s="2" customFormat="1" ht="24.15" customHeight="1">
      <c r="A250" s="38"/>
      <c r="B250" s="39"/>
      <c r="C250" s="211" t="s">
        <v>571</v>
      </c>
      <c r="D250" s="211" t="s">
        <v>142</v>
      </c>
      <c r="E250" s="212" t="s">
        <v>1220</v>
      </c>
      <c r="F250" s="213" t="s">
        <v>1221</v>
      </c>
      <c r="G250" s="214" t="s">
        <v>269</v>
      </c>
      <c r="H250" s="215">
        <v>0.622</v>
      </c>
      <c r="I250" s="216"/>
      <c r="J250" s="217">
        <f>ROUND(I250*H250,2)</f>
        <v>0</v>
      </c>
      <c r="K250" s="218"/>
      <c r="L250" s="44"/>
      <c r="M250" s="219" t="s">
        <v>1</v>
      </c>
      <c r="N250" s="220" t="s">
        <v>40</v>
      </c>
      <c r="O250" s="91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3" t="s">
        <v>260</v>
      </c>
      <c r="AT250" s="223" t="s">
        <v>142</v>
      </c>
      <c r="AU250" s="223" t="s">
        <v>85</v>
      </c>
      <c r="AY250" s="17" t="s">
        <v>141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7" t="s">
        <v>83</v>
      </c>
      <c r="BK250" s="224">
        <f>ROUND(I250*H250,2)</f>
        <v>0</v>
      </c>
      <c r="BL250" s="17" t="s">
        <v>260</v>
      </c>
      <c r="BM250" s="223" t="s">
        <v>1222</v>
      </c>
    </row>
    <row r="251" s="11" customFormat="1" ht="22.8" customHeight="1">
      <c r="A251" s="11"/>
      <c r="B251" s="197"/>
      <c r="C251" s="198"/>
      <c r="D251" s="199" t="s">
        <v>74</v>
      </c>
      <c r="E251" s="284" t="s">
        <v>1223</v>
      </c>
      <c r="F251" s="284" t="s">
        <v>1224</v>
      </c>
      <c r="G251" s="198"/>
      <c r="H251" s="198"/>
      <c r="I251" s="201"/>
      <c r="J251" s="285">
        <f>BK251</f>
        <v>0</v>
      </c>
      <c r="K251" s="198"/>
      <c r="L251" s="203"/>
      <c r="M251" s="204"/>
      <c r="N251" s="205"/>
      <c r="O251" s="205"/>
      <c r="P251" s="206">
        <f>SUM(P252:P292)</f>
        <v>0</v>
      </c>
      <c r="Q251" s="205"/>
      <c r="R251" s="206">
        <f>SUM(R252:R292)</f>
        <v>1.4371300000000002</v>
      </c>
      <c r="S251" s="205"/>
      <c r="T251" s="207">
        <f>SUM(T252:T292)</f>
        <v>1.1493100000000001</v>
      </c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R251" s="208" t="s">
        <v>85</v>
      </c>
      <c r="AT251" s="209" t="s">
        <v>74</v>
      </c>
      <c r="AU251" s="209" t="s">
        <v>83</v>
      </c>
      <c r="AY251" s="208" t="s">
        <v>141</v>
      </c>
      <c r="BK251" s="210">
        <f>SUM(BK252:BK292)</f>
        <v>0</v>
      </c>
    </row>
    <row r="252" s="2" customFormat="1" ht="24.15" customHeight="1">
      <c r="A252" s="38"/>
      <c r="B252" s="39"/>
      <c r="C252" s="211" t="s">
        <v>575</v>
      </c>
      <c r="D252" s="211" t="s">
        <v>142</v>
      </c>
      <c r="E252" s="212" t="s">
        <v>1225</v>
      </c>
      <c r="F252" s="213" t="s">
        <v>1226</v>
      </c>
      <c r="G252" s="214" t="s">
        <v>203</v>
      </c>
      <c r="H252" s="215">
        <v>14</v>
      </c>
      <c r="I252" s="216"/>
      <c r="J252" s="217">
        <f>ROUND(I252*H252,2)</f>
        <v>0</v>
      </c>
      <c r="K252" s="218"/>
      <c r="L252" s="44"/>
      <c r="M252" s="219" t="s">
        <v>1</v>
      </c>
      <c r="N252" s="220" t="s">
        <v>40</v>
      </c>
      <c r="O252" s="91"/>
      <c r="P252" s="221">
        <f>O252*H252</f>
        <v>0</v>
      </c>
      <c r="Q252" s="221">
        <v>0.0030899999999999999</v>
      </c>
      <c r="R252" s="221">
        <f>Q252*H252</f>
        <v>0.04326</v>
      </c>
      <c r="S252" s="221">
        <v>0</v>
      </c>
      <c r="T252" s="222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3" t="s">
        <v>260</v>
      </c>
      <c r="AT252" s="223" t="s">
        <v>142</v>
      </c>
      <c r="AU252" s="223" t="s">
        <v>85</v>
      </c>
      <c r="AY252" s="17" t="s">
        <v>141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7" t="s">
        <v>83</v>
      </c>
      <c r="BK252" s="224">
        <f>ROUND(I252*H252,2)</f>
        <v>0</v>
      </c>
      <c r="BL252" s="17" t="s">
        <v>260</v>
      </c>
      <c r="BM252" s="223" t="s">
        <v>1227</v>
      </c>
    </row>
    <row r="253" s="2" customFormat="1" ht="24.15" customHeight="1">
      <c r="A253" s="38"/>
      <c r="B253" s="39"/>
      <c r="C253" s="211" t="s">
        <v>581</v>
      </c>
      <c r="D253" s="211" t="s">
        <v>142</v>
      </c>
      <c r="E253" s="212" t="s">
        <v>1228</v>
      </c>
      <c r="F253" s="213" t="s">
        <v>1229</v>
      </c>
      <c r="G253" s="214" t="s">
        <v>203</v>
      </c>
      <c r="H253" s="215">
        <v>38</v>
      </c>
      <c r="I253" s="216"/>
      <c r="J253" s="217">
        <f>ROUND(I253*H253,2)</f>
        <v>0</v>
      </c>
      <c r="K253" s="218"/>
      <c r="L253" s="44"/>
      <c r="M253" s="219" t="s">
        <v>1</v>
      </c>
      <c r="N253" s="220" t="s">
        <v>40</v>
      </c>
      <c r="O253" s="91"/>
      <c r="P253" s="221">
        <f>O253*H253</f>
        <v>0</v>
      </c>
      <c r="Q253" s="221">
        <v>0.0045100000000000001</v>
      </c>
      <c r="R253" s="221">
        <f>Q253*H253</f>
        <v>0.17138000000000001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260</v>
      </c>
      <c r="AT253" s="223" t="s">
        <v>142</v>
      </c>
      <c r="AU253" s="223" t="s">
        <v>85</v>
      </c>
      <c r="AY253" s="17" t="s">
        <v>141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83</v>
      </c>
      <c r="BK253" s="224">
        <f>ROUND(I253*H253,2)</f>
        <v>0</v>
      </c>
      <c r="BL253" s="17" t="s">
        <v>260</v>
      </c>
      <c r="BM253" s="223" t="s">
        <v>1230</v>
      </c>
    </row>
    <row r="254" s="2" customFormat="1" ht="24.15" customHeight="1">
      <c r="A254" s="38"/>
      <c r="B254" s="39"/>
      <c r="C254" s="211" t="s">
        <v>588</v>
      </c>
      <c r="D254" s="211" t="s">
        <v>142</v>
      </c>
      <c r="E254" s="212" t="s">
        <v>1231</v>
      </c>
      <c r="F254" s="213" t="s">
        <v>1232</v>
      </c>
      <c r="G254" s="214" t="s">
        <v>203</v>
      </c>
      <c r="H254" s="215">
        <v>1</v>
      </c>
      <c r="I254" s="216"/>
      <c r="J254" s="217">
        <f>ROUND(I254*H254,2)</f>
        <v>0</v>
      </c>
      <c r="K254" s="218"/>
      <c r="L254" s="44"/>
      <c r="M254" s="219" t="s">
        <v>1</v>
      </c>
      <c r="N254" s="220" t="s">
        <v>40</v>
      </c>
      <c r="O254" s="91"/>
      <c r="P254" s="221">
        <f>O254*H254</f>
        <v>0</v>
      </c>
      <c r="Q254" s="221">
        <v>0.0051799999999999997</v>
      </c>
      <c r="R254" s="221">
        <f>Q254*H254</f>
        <v>0.0051799999999999997</v>
      </c>
      <c r="S254" s="221">
        <v>0</v>
      </c>
      <c r="T254" s="222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3" t="s">
        <v>260</v>
      </c>
      <c r="AT254" s="223" t="s">
        <v>142</v>
      </c>
      <c r="AU254" s="223" t="s">
        <v>85</v>
      </c>
      <c r="AY254" s="17" t="s">
        <v>141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7" t="s">
        <v>83</v>
      </c>
      <c r="BK254" s="224">
        <f>ROUND(I254*H254,2)</f>
        <v>0</v>
      </c>
      <c r="BL254" s="17" t="s">
        <v>260</v>
      </c>
      <c r="BM254" s="223" t="s">
        <v>1233</v>
      </c>
    </row>
    <row r="255" s="2" customFormat="1" ht="24.15" customHeight="1">
      <c r="A255" s="38"/>
      <c r="B255" s="39"/>
      <c r="C255" s="211" t="s">
        <v>592</v>
      </c>
      <c r="D255" s="211" t="s">
        <v>142</v>
      </c>
      <c r="E255" s="212" t="s">
        <v>1234</v>
      </c>
      <c r="F255" s="213" t="s">
        <v>1235</v>
      </c>
      <c r="G255" s="214" t="s">
        <v>203</v>
      </c>
      <c r="H255" s="215">
        <v>4</v>
      </c>
      <c r="I255" s="216"/>
      <c r="J255" s="217">
        <f>ROUND(I255*H255,2)</f>
        <v>0</v>
      </c>
      <c r="K255" s="218"/>
      <c r="L255" s="44"/>
      <c r="M255" s="219" t="s">
        <v>1</v>
      </c>
      <c r="N255" s="220" t="s">
        <v>40</v>
      </c>
      <c r="O255" s="91"/>
      <c r="P255" s="221">
        <f>O255*H255</f>
        <v>0</v>
      </c>
      <c r="Q255" s="221">
        <v>0.0064000000000000003</v>
      </c>
      <c r="R255" s="221">
        <f>Q255*H255</f>
        <v>0.025600000000000001</v>
      </c>
      <c r="S255" s="221">
        <v>0</v>
      </c>
      <c r="T255" s="222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3" t="s">
        <v>260</v>
      </c>
      <c r="AT255" s="223" t="s">
        <v>142</v>
      </c>
      <c r="AU255" s="223" t="s">
        <v>85</v>
      </c>
      <c r="AY255" s="17" t="s">
        <v>141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7" t="s">
        <v>83</v>
      </c>
      <c r="BK255" s="224">
        <f>ROUND(I255*H255,2)</f>
        <v>0</v>
      </c>
      <c r="BL255" s="17" t="s">
        <v>260</v>
      </c>
      <c r="BM255" s="223" t="s">
        <v>1236</v>
      </c>
    </row>
    <row r="256" s="2" customFormat="1" ht="24.15" customHeight="1">
      <c r="A256" s="38"/>
      <c r="B256" s="39"/>
      <c r="C256" s="211" t="s">
        <v>598</v>
      </c>
      <c r="D256" s="211" t="s">
        <v>142</v>
      </c>
      <c r="E256" s="212" t="s">
        <v>1237</v>
      </c>
      <c r="F256" s="213" t="s">
        <v>1238</v>
      </c>
      <c r="G256" s="214" t="s">
        <v>203</v>
      </c>
      <c r="H256" s="215">
        <v>152</v>
      </c>
      <c r="I256" s="216"/>
      <c r="J256" s="217">
        <f>ROUND(I256*H256,2)</f>
        <v>0</v>
      </c>
      <c r="K256" s="218"/>
      <c r="L256" s="44"/>
      <c r="M256" s="219" t="s">
        <v>1</v>
      </c>
      <c r="N256" s="220" t="s">
        <v>40</v>
      </c>
      <c r="O256" s="91"/>
      <c r="P256" s="221">
        <f>O256*H256</f>
        <v>0</v>
      </c>
      <c r="Q256" s="221">
        <v>0</v>
      </c>
      <c r="R256" s="221">
        <f>Q256*H256</f>
        <v>0</v>
      </c>
      <c r="S256" s="221">
        <v>0.0021299999999999999</v>
      </c>
      <c r="T256" s="222">
        <f>S256*H256</f>
        <v>0.32375999999999999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3" t="s">
        <v>260</v>
      </c>
      <c r="AT256" s="223" t="s">
        <v>142</v>
      </c>
      <c r="AU256" s="223" t="s">
        <v>85</v>
      </c>
      <c r="AY256" s="17" t="s">
        <v>141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7" t="s">
        <v>83</v>
      </c>
      <c r="BK256" s="224">
        <f>ROUND(I256*H256,2)</f>
        <v>0</v>
      </c>
      <c r="BL256" s="17" t="s">
        <v>260</v>
      </c>
      <c r="BM256" s="223" t="s">
        <v>1239</v>
      </c>
    </row>
    <row r="257" s="2" customFormat="1" ht="24.15" customHeight="1">
      <c r="A257" s="38"/>
      <c r="B257" s="39"/>
      <c r="C257" s="211" t="s">
        <v>605</v>
      </c>
      <c r="D257" s="211" t="s">
        <v>142</v>
      </c>
      <c r="E257" s="212" t="s">
        <v>1240</v>
      </c>
      <c r="F257" s="213" t="s">
        <v>1241</v>
      </c>
      <c r="G257" s="214" t="s">
        <v>203</v>
      </c>
      <c r="H257" s="215">
        <v>65</v>
      </c>
      <c r="I257" s="216"/>
      <c r="J257" s="217">
        <f>ROUND(I257*H257,2)</f>
        <v>0</v>
      </c>
      <c r="K257" s="218"/>
      <c r="L257" s="44"/>
      <c r="M257" s="219" t="s">
        <v>1</v>
      </c>
      <c r="N257" s="220" t="s">
        <v>40</v>
      </c>
      <c r="O257" s="91"/>
      <c r="P257" s="221">
        <f>O257*H257</f>
        <v>0</v>
      </c>
      <c r="Q257" s="221">
        <v>0</v>
      </c>
      <c r="R257" s="221">
        <f>Q257*H257</f>
        <v>0</v>
      </c>
      <c r="S257" s="221">
        <v>0.0049699999999999996</v>
      </c>
      <c r="T257" s="222">
        <f>S257*H257</f>
        <v>0.32304999999999995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23" t="s">
        <v>260</v>
      </c>
      <c r="AT257" s="223" t="s">
        <v>142</v>
      </c>
      <c r="AU257" s="223" t="s">
        <v>85</v>
      </c>
      <c r="AY257" s="17" t="s">
        <v>141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7" t="s">
        <v>83</v>
      </c>
      <c r="BK257" s="224">
        <f>ROUND(I257*H257,2)</f>
        <v>0</v>
      </c>
      <c r="BL257" s="17" t="s">
        <v>260</v>
      </c>
      <c r="BM257" s="223" t="s">
        <v>1242</v>
      </c>
    </row>
    <row r="258" s="2" customFormat="1" ht="24.15" customHeight="1">
      <c r="A258" s="38"/>
      <c r="B258" s="39"/>
      <c r="C258" s="211" t="s">
        <v>609</v>
      </c>
      <c r="D258" s="211" t="s">
        <v>142</v>
      </c>
      <c r="E258" s="212" t="s">
        <v>1243</v>
      </c>
      <c r="F258" s="213" t="s">
        <v>1244</v>
      </c>
      <c r="G258" s="214" t="s">
        <v>203</v>
      </c>
      <c r="H258" s="215">
        <v>75</v>
      </c>
      <c r="I258" s="216"/>
      <c r="J258" s="217">
        <f>ROUND(I258*H258,2)</f>
        <v>0</v>
      </c>
      <c r="K258" s="218"/>
      <c r="L258" s="44"/>
      <c r="M258" s="219" t="s">
        <v>1</v>
      </c>
      <c r="N258" s="220" t="s">
        <v>40</v>
      </c>
      <c r="O258" s="91"/>
      <c r="P258" s="221">
        <f>O258*H258</f>
        <v>0</v>
      </c>
      <c r="Q258" s="221">
        <v>0</v>
      </c>
      <c r="R258" s="221">
        <f>Q258*H258</f>
        <v>0</v>
      </c>
      <c r="S258" s="221">
        <v>0.0067000000000000002</v>
      </c>
      <c r="T258" s="222">
        <f>S258*H258</f>
        <v>0.50250000000000006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260</v>
      </c>
      <c r="AT258" s="223" t="s">
        <v>142</v>
      </c>
      <c r="AU258" s="223" t="s">
        <v>85</v>
      </c>
      <c r="AY258" s="17" t="s">
        <v>141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83</v>
      </c>
      <c r="BK258" s="224">
        <f>ROUND(I258*H258,2)</f>
        <v>0</v>
      </c>
      <c r="BL258" s="17" t="s">
        <v>260</v>
      </c>
      <c r="BM258" s="223" t="s">
        <v>1245</v>
      </c>
    </row>
    <row r="259" s="2" customFormat="1" ht="24.15" customHeight="1">
      <c r="A259" s="38"/>
      <c r="B259" s="39"/>
      <c r="C259" s="211" t="s">
        <v>613</v>
      </c>
      <c r="D259" s="211" t="s">
        <v>142</v>
      </c>
      <c r="E259" s="212" t="s">
        <v>1246</v>
      </c>
      <c r="F259" s="213" t="s">
        <v>1247</v>
      </c>
      <c r="G259" s="214" t="s">
        <v>203</v>
      </c>
      <c r="H259" s="215">
        <v>460</v>
      </c>
      <c r="I259" s="216"/>
      <c r="J259" s="217">
        <f>ROUND(I259*H259,2)</f>
        <v>0</v>
      </c>
      <c r="K259" s="218"/>
      <c r="L259" s="44"/>
      <c r="M259" s="219" t="s">
        <v>1</v>
      </c>
      <c r="N259" s="220" t="s">
        <v>40</v>
      </c>
      <c r="O259" s="91"/>
      <c r="P259" s="221">
        <f>O259*H259</f>
        <v>0</v>
      </c>
      <c r="Q259" s="221">
        <v>0.00033</v>
      </c>
      <c r="R259" s="221">
        <f>Q259*H259</f>
        <v>0.15179999999999999</v>
      </c>
      <c r="S259" s="221">
        <v>0</v>
      </c>
      <c r="T259" s="222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3" t="s">
        <v>260</v>
      </c>
      <c r="AT259" s="223" t="s">
        <v>142</v>
      </c>
      <c r="AU259" s="223" t="s">
        <v>85</v>
      </c>
      <c r="AY259" s="17" t="s">
        <v>141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7" t="s">
        <v>83</v>
      </c>
      <c r="BK259" s="224">
        <f>ROUND(I259*H259,2)</f>
        <v>0</v>
      </c>
      <c r="BL259" s="17" t="s">
        <v>260</v>
      </c>
      <c r="BM259" s="223" t="s">
        <v>1248</v>
      </c>
    </row>
    <row r="260" s="2" customFormat="1" ht="24.15" customHeight="1">
      <c r="A260" s="38"/>
      <c r="B260" s="39"/>
      <c r="C260" s="211" t="s">
        <v>617</v>
      </c>
      <c r="D260" s="211" t="s">
        <v>142</v>
      </c>
      <c r="E260" s="212" t="s">
        <v>1249</v>
      </c>
      <c r="F260" s="213" t="s">
        <v>1250</v>
      </c>
      <c r="G260" s="214" t="s">
        <v>203</v>
      </c>
      <c r="H260" s="215">
        <v>158</v>
      </c>
      <c r="I260" s="216"/>
      <c r="J260" s="217">
        <f>ROUND(I260*H260,2)</f>
        <v>0</v>
      </c>
      <c r="K260" s="218"/>
      <c r="L260" s="44"/>
      <c r="M260" s="219" t="s">
        <v>1</v>
      </c>
      <c r="N260" s="220" t="s">
        <v>40</v>
      </c>
      <c r="O260" s="91"/>
      <c r="P260" s="221">
        <f>O260*H260</f>
        <v>0</v>
      </c>
      <c r="Q260" s="221">
        <v>0.00042000000000000002</v>
      </c>
      <c r="R260" s="221">
        <f>Q260*H260</f>
        <v>0.066360000000000002</v>
      </c>
      <c r="S260" s="221">
        <v>0</v>
      </c>
      <c r="T260" s="222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23" t="s">
        <v>260</v>
      </c>
      <c r="AT260" s="223" t="s">
        <v>142</v>
      </c>
      <c r="AU260" s="223" t="s">
        <v>85</v>
      </c>
      <c r="AY260" s="17" t="s">
        <v>141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7" t="s">
        <v>83</v>
      </c>
      <c r="BK260" s="224">
        <f>ROUND(I260*H260,2)</f>
        <v>0</v>
      </c>
      <c r="BL260" s="17" t="s">
        <v>260</v>
      </c>
      <c r="BM260" s="223" t="s">
        <v>1251</v>
      </c>
    </row>
    <row r="261" s="2" customFormat="1" ht="24.15" customHeight="1">
      <c r="A261" s="38"/>
      <c r="B261" s="39"/>
      <c r="C261" s="211" t="s">
        <v>621</v>
      </c>
      <c r="D261" s="211" t="s">
        <v>142</v>
      </c>
      <c r="E261" s="212" t="s">
        <v>1252</v>
      </c>
      <c r="F261" s="213" t="s">
        <v>1253</v>
      </c>
      <c r="G261" s="214" t="s">
        <v>203</v>
      </c>
      <c r="H261" s="215">
        <v>118</v>
      </c>
      <c r="I261" s="216"/>
      <c r="J261" s="217">
        <f>ROUND(I261*H261,2)</f>
        <v>0</v>
      </c>
      <c r="K261" s="218"/>
      <c r="L261" s="44"/>
      <c r="M261" s="219" t="s">
        <v>1</v>
      </c>
      <c r="N261" s="220" t="s">
        <v>40</v>
      </c>
      <c r="O261" s="91"/>
      <c r="P261" s="221">
        <f>O261*H261</f>
        <v>0</v>
      </c>
      <c r="Q261" s="221">
        <v>0.00050000000000000001</v>
      </c>
      <c r="R261" s="221">
        <f>Q261*H261</f>
        <v>0.059000000000000004</v>
      </c>
      <c r="S261" s="221">
        <v>0</v>
      </c>
      <c r="T261" s="22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3" t="s">
        <v>260</v>
      </c>
      <c r="AT261" s="223" t="s">
        <v>142</v>
      </c>
      <c r="AU261" s="223" t="s">
        <v>85</v>
      </c>
      <c r="AY261" s="17" t="s">
        <v>141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7" t="s">
        <v>83</v>
      </c>
      <c r="BK261" s="224">
        <f>ROUND(I261*H261,2)</f>
        <v>0</v>
      </c>
      <c r="BL261" s="17" t="s">
        <v>260</v>
      </c>
      <c r="BM261" s="223" t="s">
        <v>1254</v>
      </c>
    </row>
    <row r="262" s="2" customFormat="1" ht="24.15" customHeight="1">
      <c r="A262" s="38"/>
      <c r="B262" s="39"/>
      <c r="C262" s="211" t="s">
        <v>626</v>
      </c>
      <c r="D262" s="211" t="s">
        <v>142</v>
      </c>
      <c r="E262" s="212" t="s">
        <v>1255</v>
      </c>
      <c r="F262" s="213" t="s">
        <v>1256</v>
      </c>
      <c r="G262" s="214" t="s">
        <v>203</v>
      </c>
      <c r="H262" s="215">
        <v>56</v>
      </c>
      <c r="I262" s="216"/>
      <c r="J262" s="217">
        <f>ROUND(I262*H262,2)</f>
        <v>0</v>
      </c>
      <c r="K262" s="218"/>
      <c r="L262" s="44"/>
      <c r="M262" s="219" t="s">
        <v>1</v>
      </c>
      <c r="N262" s="220" t="s">
        <v>40</v>
      </c>
      <c r="O262" s="91"/>
      <c r="P262" s="221">
        <f>O262*H262</f>
        <v>0</v>
      </c>
      <c r="Q262" s="221">
        <v>0.00064999999999999997</v>
      </c>
      <c r="R262" s="221">
        <f>Q262*H262</f>
        <v>0.036400000000000002</v>
      </c>
      <c r="S262" s="221">
        <v>0</v>
      </c>
      <c r="T262" s="222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3" t="s">
        <v>260</v>
      </c>
      <c r="AT262" s="223" t="s">
        <v>142</v>
      </c>
      <c r="AU262" s="223" t="s">
        <v>85</v>
      </c>
      <c r="AY262" s="17" t="s">
        <v>141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7" t="s">
        <v>83</v>
      </c>
      <c r="BK262" s="224">
        <f>ROUND(I262*H262,2)</f>
        <v>0</v>
      </c>
      <c r="BL262" s="17" t="s">
        <v>260</v>
      </c>
      <c r="BM262" s="223" t="s">
        <v>1257</v>
      </c>
    </row>
    <row r="263" s="2" customFormat="1" ht="24.15" customHeight="1">
      <c r="A263" s="38"/>
      <c r="B263" s="39"/>
      <c r="C263" s="211" t="s">
        <v>632</v>
      </c>
      <c r="D263" s="211" t="s">
        <v>142</v>
      </c>
      <c r="E263" s="212" t="s">
        <v>1258</v>
      </c>
      <c r="F263" s="213" t="s">
        <v>1259</v>
      </c>
      <c r="G263" s="214" t="s">
        <v>203</v>
      </c>
      <c r="H263" s="215">
        <v>35</v>
      </c>
      <c r="I263" s="216"/>
      <c r="J263" s="217">
        <f>ROUND(I263*H263,2)</f>
        <v>0</v>
      </c>
      <c r="K263" s="218"/>
      <c r="L263" s="44"/>
      <c r="M263" s="219" t="s">
        <v>1</v>
      </c>
      <c r="N263" s="220" t="s">
        <v>40</v>
      </c>
      <c r="O263" s="91"/>
      <c r="P263" s="221">
        <f>O263*H263</f>
        <v>0</v>
      </c>
      <c r="Q263" s="221">
        <v>0.00080000000000000004</v>
      </c>
      <c r="R263" s="221">
        <f>Q263*H263</f>
        <v>0.028000000000000001</v>
      </c>
      <c r="S263" s="221">
        <v>0</v>
      </c>
      <c r="T263" s="222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3" t="s">
        <v>260</v>
      </c>
      <c r="AT263" s="223" t="s">
        <v>142</v>
      </c>
      <c r="AU263" s="223" t="s">
        <v>85</v>
      </c>
      <c r="AY263" s="17" t="s">
        <v>141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7" t="s">
        <v>83</v>
      </c>
      <c r="BK263" s="224">
        <f>ROUND(I263*H263,2)</f>
        <v>0</v>
      </c>
      <c r="BL263" s="17" t="s">
        <v>260</v>
      </c>
      <c r="BM263" s="223" t="s">
        <v>1260</v>
      </c>
    </row>
    <row r="264" s="2" customFormat="1" ht="24.15" customHeight="1">
      <c r="A264" s="38"/>
      <c r="B264" s="39"/>
      <c r="C264" s="211" t="s">
        <v>636</v>
      </c>
      <c r="D264" s="211" t="s">
        <v>142</v>
      </c>
      <c r="E264" s="212" t="s">
        <v>1261</v>
      </c>
      <c r="F264" s="213" t="s">
        <v>1262</v>
      </c>
      <c r="G264" s="214" t="s">
        <v>203</v>
      </c>
      <c r="H264" s="215">
        <v>38</v>
      </c>
      <c r="I264" s="216"/>
      <c r="J264" s="217">
        <f>ROUND(I264*H264,2)</f>
        <v>0</v>
      </c>
      <c r="K264" s="218"/>
      <c r="L264" s="44"/>
      <c r="M264" s="219" t="s">
        <v>1</v>
      </c>
      <c r="N264" s="220" t="s">
        <v>40</v>
      </c>
      <c r="O264" s="91"/>
      <c r="P264" s="221">
        <f>O264*H264</f>
        <v>0</v>
      </c>
      <c r="Q264" s="221">
        <v>0.001</v>
      </c>
      <c r="R264" s="221">
        <f>Q264*H264</f>
        <v>0.037999999999999999</v>
      </c>
      <c r="S264" s="221">
        <v>0</v>
      </c>
      <c r="T264" s="22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3" t="s">
        <v>260</v>
      </c>
      <c r="AT264" s="223" t="s">
        <v>142</v>
      </c>
      <c r="AU264" s="223" t="s">
        <v>85</v>
      </c>
      <c r="AY264" s="17" t="s">
        <v>141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7" t="s">
        <v>83</v>
      </c>
      <c r="BK264" s="224">
        <f>ROUND(I264*H264,2)</f>
        <v>0</v>
      </c>
      <c r="BL264" s="17" t="s">
        <v>260</v>
      </c>
      <c r="BM264" s="223" t="s">
        <v>1263</v>
      </c>
    </row>
    <row r="265" s="2" customFormat="1" ht="24.15" customHeight="1">
      <c r="A265" s="38"/>
      <c r="B265" s="39"/>
      <c r="C265" s="258" t="s">
        <v>640</v>
      </c>
      <c r="D265" s="258" t="s">
        <v>599</v>
      </c>
      <c r="E265" s="259" t="s">
        <v>1264</v>
      </c>
      <c r="F265" s="260" t="s">
        <v>1265</v>
      </c>
      <c r="G265" s="261" t="s">
        <v>203</v>
      </c>
      <c r="H265" s="262">
        <v>460</v>
      </c>
      <c r="I265" s="263"/>
      <c r="J265" s="264">
        <f>ROUND(I265*H265,2)</f>
        <v>0</v>
      </c>
      <c r="K265" s="265"/>
      <c r="L265" s="266"/>
      <c r="M265" s="267" t="s">
        <v>1</v>
      </c>
      <c r="N265" s="268" t="s">
        <v>40</v>
      </c>
      <c r="O265" s="91"/>
      <c r="P265" s="221">
        <f>O265*H265</f>
        <v>0</v>
      </c>
      <c r="Q265" s="221">
        <v>0.00021000000000000001</v>
      </c>
      <c r="R265" s="221">
        <f>Q265*H265</f>
        <v>0.096600000000000005</v>
      </c>
      <c r="S265" s="221">
        <v>0</v>
      </c>
      <c r="T265" s="222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3" t="s">
        <v>367</v>
      </c>
      <c r="AT265" s="223" t="s">
        <v>599</v>
      </c>
      <c r="AU265" s="223" t="s">
        <v>85</v>
      </c>
      <c r="AY265" s="17" t="s">
        <v>141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7" t="s">
        <v>83</v>
      </c>
      <c r="BK265" s="224">
        <f>ROUND(I265*H265,2)</f>
        <v>0</v>
      </c>
      <c r="BL265" s="17" t="s">
        <v>260</v>
      </c>
      <c r="BM265" s="223" t="s">
        <v>1266</v>
      </c>
    </row>
    <row r="266" s="2" customFormat="1" ht="24.15" customHeight="1">
      <c r="A266" s="38"/>
      <c r="B266" s="39"/>
      <c r="C266" s="258" t="s">
        <v>644</v>
      </c>
      <c r="D266" s="258" t="s">
        <v>599</v>
      </c>
      <c r="E266" s="259" t="s">
        <v>1267</v>
      </c>
      <c r="F266" s="260" t="s">
        <v>1268</v>
      </c>
      <c r="G266" s="261" t="s">
        <v>203</v>
      </c>
      <c r="H266" s="262">
        <v>158</v>
      </c>
      <c r="I266" s="263"/>
      <c r="J266" s="264">
        <f>ROUND(I266*H266,2)</f>
        <v>0</v>
      </c>
      <c r="K266" s="265"/>
      <c r="L266" s="266"/>
      <c r="M266" s="267" t="s">
        <v>1</v>
      </c>
      <c r="N266" s="268" t="s">
        <v>40</v>
      </c>
      <c r="O266" s="91"/>
      <c r="P266" s="221">
        <f>O266*H266</f>
        <v>0</v>
      </c>
      <c r="Q266" s="221">
        <v>0.00029999999999999997</v>
      </c>
      <c r="R266" s="221">
        <f>Q266*H266</f>
        <v>0.047399999999999998</v>
      </c>
      <c r="S266" s="221">
        <v>0</v>
      </c>
      <c r="T266" s="22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3" t="s">
        <v>367</v>
      </c>
      <c r="AT266" s="223" t="s">
        <v>599</v>
      </c>
      <c r="AU266" s="223" t="s">
        <v>85</v>
      </c>
      <c r="AY266" s="17" t="s">
        <v>141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83</v>
      </c>
      <c r="BK266" s="224">
        <f>ROUND(I266*H266,2)</f>
        <v>0</v>
      </c>
      <c r="BL266" s="17" t="s">
        <v>260</v>
      </c>
      <c r="BM266" s="223" t="s">
        <v>1269</v>
      </c>
    </row>
    <row r="267" s="2" customFormat="1" ht="24.15" customHeight="1">
      <c r="A267" s="38"/>
      <c r="B267" s="39"/>
      <c r="C267" s="258" t="s">
        <v>650</v>
      </c>
      <c r="D267" s="258" t="s">
        <v>599</v>
      </c>
      <c r="E267" s="259" t="s">
        <v>1270</v>
      </c>
      <c r="F267" s="260" t="s">
        <v>1271</v>
      </c>
      <c r="G267" s="261" t="s">
        <v>203</v>
      </c>
      <c r="H267" s="262">
        <v>118</v>
      </c>
      <c r="I267" s="263"/>
      <c r="J267" s="264">
        <f>ROUND(I267*H267,2)</f>
        <v>0</v>
      </c>
      <c r="K267" s="265"/>
      <c r="L267" s="266"/>
      <c r="M267" s="267" t="s">
        <v>1</v>
      </c>
      <c r="N267" s="268" t="s">
        <v>40</v>
      </c>
      <c r="O267" s="91"/>
      <c r="P267" s="221">
        <f>O267*H267</f>
        <v>0</v>
      </c>
      <c r="Q267" s="221">
        <v>0.00046999999999999999</v>
      </c>
      <c r="R267" s="221">
        <f>Q267*H267</f>
        <v>0.055459999999999995</v>
      </c>
      <c r="S267" s="221">
        <v>0</v>
      </c>
      <c r="T267" s="222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3" t="s">
        <v>367</v>
      </c>
      <c r="AT267" s="223" t="s">
        <v>599</v>
      </c>
      <c r="AU267" s="223" t="s">
        <v>85</v>
      </c>
      <c r="AY267" s="17" t="s">
        <v>141</v>
      </c>
      <c r="BE267" s="224">
        <f>IF(N267="základní",J267,0)</f>
        <v>0</v>
      </c>
      <c r="BF267" s="224">
        <f>IF(N267="snížená",J267,0)</f>
        <v>0</v>
      </c>
      <c r="BG267" s="224">
        <f>IF(N267="zákl. přenesená",J267,0)</f>
        <v>0</v>
      </c>
      <c r="BH267" s="224">
        <f>IF(N267="sníž. přenesená",J267,0)</f>
        <v>0</v>
      </c>
      <c r="BI267" s="224">
        <f>IF(N267="nulová",J267,0)</f>
        <v>0</v>
      </c>
      <c r="BJ267" s="17" t="s">
        <v>83</v>
      </c>
      <c r="BK267" s="224">
        <f>ROUND(I267*H267,2)</f>
        <v>0</v>
      </c>
      <c r="BL267" s="17" t="s">
        <v>260</v>
      </c>
      <c r="BM267" s="223" t="s">
        <v>1272</v>
      </c>
    </row>
    <row r="268" s="2" customFormat="1" ht="24.15" customHeight="1">
      <c r="A268" s="38"/>
      <c r="B268" s="39"/>
      <c r="C268" s="258" t="s">
        <v>654</v>
      </c>
      <c r="D268" s="258" t="s">
        <v>599</v>
      </c>
      <c r="E268" s="259" t="s">
        <v>1273</v>
      </c>
      <c r="F268" s="260" t="s">
        <v>1274</v>
      </c>
      <c r="G268" s="261" t="s">
        <v>203</v>
      </c>
      <c r="H268" s="262">
        <v>56</v>
      </c>
      <c r="I268" s="263"/>
      <c r="J268" s="264">
        <f>ROUND(I268*H268,2)</f>
        <v>0</v>
      </c>
      <c r="K268" s="265"/>
      <c r="L268" s="266"/>
      <c r="M268" s="267" t="s">
        <v>1</v>
      </c>
      <c r="N268" s="268" t="s">
        <v>40</v>
      </c>
      <c r="O268" s="91"/>
      <c r="P268" s="221">
        <f>O268*H268</f>
        <v>0</v>
      </c>
      <c r="Q268" s="221">
        <v>0.00068999999999999997</v>
      </c>
      <c r="R268" s="221">
        <f>Q268*H268</f>
        <v>0.038640000000000001</v>
      </c>
      <c r="S268" s="221">
        <v>0</v>
      </c>
      <c r="T268" s="22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3" t="s">
        <v>367</v>
      </c>
      <c r="AT268" s="223" t="s">
        <v>599</v>
      </c>
      <c r="AU268" s="223" t="s">
        <v>85</v>
      </c>
      <c r="AY268" s="17" t="s">
        <v>141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7" t="s">
        <v>83</v>
      </c>
      <c r="BK268" s="224">
        <f>ROUND(I268*H268,2)</f>
        <v>0</v>
      </c>
      <c r="BL268" s="17" t="s">
        <v>260</v>
      </c>
      <c r="BM268" s="223" t="s">
        <v>1275</v>
      </c>
    </row>
    <row r="269" s="2" customFormat="1" ht="24.15" customHeight="1">
      <c r="A269" s="38"/>
      <c r="B269" s="39"/>
      <c r="C269" s="258" t="s">
        <v>660</v>
      </c>
      <c r="D269" s="258" t="s">
        <v>599</v>
      </c>
      <c r="E269" s="259" t="s">
        <v>1276</v>
      </c>
      <c r="F269" s="260" t="s">
        <v>1277</v>
      </c>
      <c r="G269" s="261" t="s">
        <v>203</v>
      </c>
      <c r="H269" s="262">
        <v>35</v>
      </c>
      <c r="I269" s="263"/>
      <c r="J269" s="264">
        <f>ROUND(I269*H269,2)</f>
        <v>0</v>
      </c>
      <c r="K269" s="265"/>
      <c r="L269" s="266"/>
      <c r="M269" s="267" t="s">
        <v>1</v>
      </c>
      <c r="N269" s="268" t="s">
        <v>40</v>
      </c>
      <c r="O269" s="91"/>
      <c r="P269" s="221">
        <f>O269*H269</f>
        <v>0</v>
      </c>
      <c r="Q269" s="221">
        <v>0.0010499999999999999</v>
      </c>
      <c r="R269" s="221">
        <f>Q269*H269</f>
        <v>0.036749999999999998</v>
      </c>
      <c r="S269" s="221">
        <v>0</v>
      </c>
      <c r="T269" s="222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23" t="s">
        <v>367</v>
      </c>
      <c r="AT269" s="223" t="s">
        <v>599</v>
      </c>
      <c r="AU269" s="223" t="s">
        <v>85</v>
      </c>
      <c r="AY269" s="17" t="s">
        <v>141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7" t="s">
        <v>83</v>
      </c>
      <c r="BK269" s="224">
        <f>ROUND(I269*H269,2)</f>
        <v>0</v>
      </c>
      <c r="BL269" s="17" t="s">
        <v>260</v>
      </c>
      <c r="BM269" s="223" t="s">
        <v>1278</v>
      </c>
    </row>
    <row r="270" s="2" customFormat="1" ht="24.15" customHeight="1">
      <c r="A270" s="38"/>
      <c r="B270" s="39"/>
      <c r="C270" s="258" t="s">
        <v>664</v>
      </c>
      <c r="D270" s="258" t="s">
        <v>599</v>
      </c>
      <c r="E270" s="259" t="s">
        <v>1279</v>
      </c>
      <c r="F270" s="260" t="s">
        <v>1280</v>
      </c>
      <c r="G270" s="261" t="s">
        <v>203</v>
      </c>
      <c r="H270" s="262">
        <v>38</v>
      </c>
      <c r="I270" s="263"/>
      <c r="J270" s="264">
        <f>ROUND(I270*H270,2)</f>
        <v>0</v>
      </c>
      <c r="K270" s="265"/>
      <c r="L270" s="266"/>
      <c r="M270" s="267" t="s">
        <v>1</v>
      </c>
      <c r="N270" s="268" t="s">
        <v>40</v>
      </c>
      <c r="O270" s="91"/>
      <c r="P270" s="221">
        <f>O270*H270</f>
        <v>0</v>
      </c>
      <c r="Q270" s="221">
        <v>0.0015900000000000001</v>
      </c>
      <c r="R270" s="221">
        <f>Q270*H270</f>
        <v>0.060420000000000001</v>
      </c>
      <c r="S270" s="221">
        <v>0</v>
      </c>
      <c r="T270" s="22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3" t="s">
        <v>367</v>
      </c>
      <c r="AT270" s="223" t="s">
        <v>599</v>
      </c>
      <c r="AU270" s="223" t="s">
        <v>85</v>
      </c>
      <c r="AY270" s="17" t="s">
        <v>141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83</v>
      </c>
      <c r="BK270" s="224">
        <f>ROUND(I270*H270,2)</f>
        <v>0</v>
      </c>
      <c r="BL270" s="17" t="s">
        <v>260</v>
      </c>
      <c r="BM270" s="223" t="s">
        <v>1281</v>
      </c>
    </row>
    <row r="271" s="2" customFormat="1" ht="37.8" customHeight="1">
      <c r="A271" s="38"/>
      <c r="B271" s="39"/>
      <c r="C271" s="211" t="s">
        <v>670</v>
      </c>
      <c r="D271" s="211" t="s">
        <v>142</v>
      </c>
      <c r="E271" s="212" t="s">
        <v>1282</v>
      </c>
      <c r="F271" s="213" t="s">
        <v>1283</v>
      </c>
      <c r="G271" s="214" t="s">
        <v>203</v>
      </c>
      <c r="H271" s="215">
        <v>460</v>
      </c>
      <c r="I271" s="216"/>
      <c r="J271" s="217">
        <f>ROUND(I271*H271,2)</f>
        <v>0</v>
      </c>
      <c r="K271" s="218"/>
      <c r="L271" s="44"/>
      <c r="M271" s="219" t="s">
        <v>1</v>
      </c>
      <c r="N271" s="220" t="s">
        <v>40</v>
      </c>
      <c r="O271" s="91"/>
      <c r="P271" s="221">
        <f>O271*H271</f>
        <v>0</v>
      </c>
      <c r="Q271" s="221">
        <v>0.00012</v>
      </c>
      <c r="R271" s="221">
        <f>Q271*H271</f>
        <v>0.055199999999999999</v>
      </c>
      <c r="S271" s="221">
        <v>0</v>
      </c>
      <c r="T271" s="222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3" t="s">
        <v>260</v>
      </c>
      <c r="AT271" s="223" t="s">
        <v>142</v>
      </c>
      <c r="AU271" s="223" t="s">
        <v>85</v>
      </c>
      <c r="AY271" s="17" t="s">
        <v>141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7" t="s">
        <v>83</v>
      </c>
      <c r="BK271" s="224">
        <f>ROUND(I271*H271,2)</f>
        <v>0</v>
      </c>
      <c r="BL271" s="17" t="s">
        <v>260</v>
      </c>
      <c r="BM271" s="223" t="s">
        <v>1284</v>
      </c>
    </row>
    <row r="272" s="2" customFormat="1" ht="37.8" customHeight="1">
      <c r="A272" s="38"/>
      <c r="B272" s="39"/>
      <c r="C272" s="211" t="s">
        <v>674</v>
      </c>
      <c r="D272" s="211" t="s">
        <v>142</v>
      </c>
      <c r="E272" s="212" t="s">
        <v>1285</v>
      </c>
      <c r="F272" s="213" t="s">
        <v>1286</v>
      </c>
      <c r="G272" s="214" t="s">
        <v>203</v>
      </c>
      <c r="H272" s="215">
        <v>384</v>
      </c>
      <c r="I272" s="216"/>
      <c r="J272" s="217">
        <f>ROUND(I272*H272,2)</f>
        <v>0</v>
      </c>
      <c r="K272" s="218"/>
      <c r="L272" s="44"/>
      <c r="M272" s="219" t="s">
        <v>1</v>
      </c>
      <c r="N272" s="220" t="s">
        <v>40</v>
      </c>
      <c r="O272" s="91"/>
      <c r="P272" s="221">
        <f>O272*H272</f>
        <v>0</v>
      </c>
      <c r="Q272" s="221">
        <v>0.00016000000000000001</v>
      </c>
      <c r="R272" s="221">
        <f>Q272*H272</f>
        <v>0.061440000000000008</v>
      </c>
      <c r="S272" s="221">
        <v>0</v>
      </c>
      <c r="T272" s="22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3" t="s">
        <v>260</v>
      </c>
      <c r="AT272" s="223" t="s">
        <v>142</v>
      </c>
      <c r="AU272" s="223" t="s">
        <v>85</v>
      </c>
      <c r="AY272" s="17" t="s">
        <v>141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7" t="s">
        <v>83</v>
      </c>
      <c r="BK272" s="224">
        <f>ROUND(I272*H272,2)</f>
        <v>0</v>
      </c>
      <c r="BL272" s="17" t="s">
        <v>260</v>
      </c>
      <c r="BM272" s="223" t="s">
        <v>1287</v>
      </c>
    </row>
    <row r="273" s="2" customFormat="1" ht="37.8" customHeight="1">
      <c r="A273" s="38"/>
      <c r="B273" s="39"/>
      <c r="C273" s="211" t="s">
        <v>682</v>
      </c>
      <c r="D273" s="211" t="s">
        <v>142</v>
      </c>
      <c r="E273" s="212" t="s">
        <v>1288</v>
      </c>
      <c r="F273" s="213" t="s">
        <v>1289</v>
      </c>
      <c r="G273" s="214" t="s">
        <v>203</v>
      </c>
      <c r="H273" s="215">
        <v>75</v>
      </c>
      <c r="I273" s="216"/>
      <c r="J273" s="217">
        <f>ROUND(I273*H273,2)</f>
        <v>0</v>
      </c>
      <c r="K273" s="218"/>
      <c r="L273" s="44"/>
      <c r="M273" s="219" t="s">
        <v>1</v>
      </c>
      <c r="N273" s="220" t="s">
        <v>40</v>
      </c>
      <c r="O273" s="91"/>
      <c r="P273" s="221">
        <f>O273*H273</f>
        <v>0</v>
      </c>
      <c r="Q273" s="221">
        <v>0.00027</v>
      </c>
      <c r="R273" s="221">
        <f>Q273*H273</f>
        <v>0.020250000000000001</v>
      </c>
      <c r="S273" s="221">
        <v>0</v>
      </c>
      <c r="T273" s="222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3" t="s">
        <v>260</v>
      </c>
      <c r="AT273" s="223" t="s">
        <v>142</v>
      </c>
      <c r="AU273" s="223" t="s">
        <v>85</v>
      </c>
      <c r="AY273" s="17" t="s">
        <v>141</v>
      </c>
      <c r="BE273" s="224">
        <f>IF(N273="základní",J273,0)</f>
        <v>0</v>
      </c>
      <c r="BF273" s="224">
        <f>IF(N273="snížená",J273,0)</f>
        <v>0</v>
      </c>
      <c r="BG273" s="224">
        <f>IF(N273="zákl. přenesená",J273,0)</f>
        <v>0</v>
      </c>
      <c r="BH273" s="224">
        <f>IF(N273="sníž. přenesená",J273,0)</f>
        <v>0</v>
      </c>
      <c r="BI273" s="224">
        <f>IF(N273="nulová",J273,0)</f>
        <v>0</v>
      </c>
      <c r="BJ273" s="17" t="s">
        <v>83</v>
      </c>
      <c r="BK273" s="224">
        <f>ROUND(I273*H273,2)</f>
        <v>0</v>
      </c>
      <c r="BL273" s="17" t="s">
        <v>260</v>
      </c>
      <c r="BM273" s="223" t="s">
        <v>1290</v>
      </c>
    </row>
    <row r="274" s="2" customFormat="1" ht="16.5" customHeight="1">
      <c r="A274" s="38"/>
      <c r="B274" s="39"/>
      <c r="C274" s="211" t="s">
        <v>686</v>
      </c>
      <c r="D274" s="211" t="s">
        <v>142</v>
      </c>
      <c r="E274" s="212" t="s">
        <v>1291</v>
      </c>
      <c r="F274" s="213" t="s">
        <v>1292</v>
      </c>
      <c r="G274" s="214" t="s">
        <v>203</v>
      </c>
      <c r="H274" s="215">
        <v>272</v>
      </c>
      <c r="I274" s="216"/>
      <c r="J274" s="217">
        <f>ROUND(I274*H274,2)</f>
        <v>0</v>
      </c>
      <c r="K274" s="218"/>
      <c r="L274" s="44"/>
      <c r="M274" s="219" t="s">
        <v>1</v>
      </c>
      <c r="N274" s="220" t="s">
        <v>40</v>
      </c>
      <c r="O274" s="91"/>
      <c r="P274" s="221">
        <f>O274*H274</f>
        <v>0</v>
      </c>
      <c r="Q274" s="221">
        <v>0.00018000000000000001</v>
      </c>
      <c r="R274" s="221">
        <f>Q274*H274</f>
        <v>0.048960000000000004</v>
      </c>
      <c r="S274" s="221">
        <v>0</v>
      </c>
      <c r="T274" s="22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3" t="s">
        <v>260</v>
      </c>
      <c r="AT274" s="223" t="s">
        <v>142</v>
      </c>
      <c r="AU274" s="223" t="s">
        <v>85</v>
      </c>
      <c r="AY274" s="17" t="s">
        <v>141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7" t="s">
        <v>83</v>
      </c>
      <c r="BK274" s="224">
        <f>ROUND(I274*H274,2)</f>
        <v>0</v>
      </c>
      <c r="BL274" s="17" t="s">
        <v>260</v>
      </c>
      <c r="BM274" s="223" t="s">
        <v>1293</v>
      </c>
    </row>
    <row r="275" s="2" customFormat="1" ht="16.5" customHeight="1">
      <c r="A275" s="38"/>
      <c r="B275" s="39"/>
      <c r="C275" s="211" t="s">
        <v>693</v>
      </c>
      <c r="D275" s="211" t="s">
        <v>142</v>
      </c>
      <c r="E275" s="212" t="s">
        <v>1294</v>
      </c>
      <c r="F275" s="213" t="s">
        <v>1295</v>
      </c>
      <c r="G275" s="214" t="s">
        <v>203</v>
      </c>
      <c r="H275" s="215">
        <v>102</v>
      </c>
      <c r="I275" s="216"/>
      <c r="J275" s="217">
        <f>ROUND(I275*H275,2)</f>
        <v>0</v>
      </c>
      <c r="K275" s="218"/>
      <c r="L275" s="44"/>
      <c r="M275" s="219" t="s">
        <v>1</v>
      </c>
      <c r="N275" s="220" t="s">
        <v>40</v>
      </c>
      <c r="O275" s="91"/>
      <c r="P275" s="221">
        <f>O275*H275</f>
        <v>0</v>
      </c>
      <c r="Q275" s="221">
        <v>0.00021000000000000001</v>
      </c>
      <c r="R275" s="221">
        <f>Q275*H275</f>
        <v>0.021420000000000002</v>
      </c>
      <c r="S275" s="221">
        <v>0</v>
      </c>
      <c r="T275" s="222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3" t="s">
        <v>260</v>
      </c>
      <c r="AT275" s="223" t="s">
        <v>142</v>
      </c>
      <c r="AU275" s="223" t="s">
        <v>85</v>
      </c>
      <c r="AY275" s="17" t="s">
        <v>141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7" t="s">
        <v>83</v>
      </c>
      <c r="BK275" s="224">
        <f>ROUND(I275*H275,2)</f>
        <v>0</v>
      </c>
      <c r="BL275" s="17" t="s">
        <v>260</v>
      </c>
      <c r="BM275" s="223" t="s">
        <v>1296</v>
      </c>
    </row>
    <row r="276" s="2" customFormat="1" ht="16.5" customHeight="1">
      <c r="A276" s="38"/>
      <c r="B276" s="39"/>
      <c r="C276" s="211" t="s">
        <v>698</v>
      </c>
      <c r="D276" s="211" t="s">
        <v>142</v>
      </c>
      <c r="E276" s="212" t="s">
        <v>1297</v>
      </c>
      <c r="F276" s="213" t="s">
        <v>1298</v>
      </c>
      <c r="G276" s="214" t="s">
        <v>203</v>
      </c>
      <c r="H276" s="215">
        <v>64</v>
      </c>
      <c r="I276" s="216"/>
      <c r="J276" s="217">
        <f>ROUND(I276*H276,2)</f>
        <v>0</v>
      </c>
      <c r="K276" s="218"/>
      <c r="L276" s="44"/>
      <c r="M276" s="219" t="s">
        <v>1</v>
      </c>
      <c r="N276" s="220" t="s">
        <v>40</v>
      </c>
      <c r="O276" s="91"/>
      <c r="P276" s="221">
        <f>O276*H276</f>
        <v>0</v>
      </c>
      <c r="Q276" s="221">
        <v>0.00025999999999999998</v>
      </c>
      <c r="R276" s="221">
        <f>Q276*H276</f>
        <v>0.016639999999999999</v>
      </c>
      <c r="S276" s="221">
        <v>0</v>
      </c>
      <c r="T276" s="222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3" t="s">
        <v>260</v>
      </c>
      <c r="AT276" s="223" t="s">
        <v>142</v>
      </c>
      <c r="AU276" s="223" t="s">
        <v>85</v>
      </c>
      <c r="AY276" s="17" t="s">
        <v>141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7" t="s">
        <v>83</v>
      </c>
      <c r="BK276" s="224">
        <f>ROUND(I276*H276,2)</f>
        <v>0</v>
      </c>
      <c r="BL276" s="17" t="s">
        <v>260</v>
      </c>
      <c r="BM276" s="223" t="s">
        <v>1299</v>
      </c>
    </row>
    <row r="277" s="2" customFormat="1" ht="16.5" customHeight="1">
      <c r="A277" s="38"/>
      <c r="B277" s="39"/>
      <c r="C277" s="211" t="s">
        <v>407</v>
      </c>
      <c r="D277" s="211" t="s">
        <v>142</v>
      </c>
      <c r="E277" s="212" t="s">
        <v>1300</v>
      </c>
      <c r="F277" s="213" t="s">
        <v>1301</v>
      </c>
      <c r="G277" s="214" t="s">
        <v>203</v>
      </c>
      <c r="H277" s="215">
        <v>48</v>
      </c>
      <c r="I277" s="216"/>
      <c r="J277" s="217">
        <f>ROUND(I277*H277,2)</f>
        <v>0</v>
      </c>
      <c r="K277" s="218"/>
      <c r="L277" s="44"/>
      <c r="M277" s="219" t="s">
        <v>1</v>
      </c>
      <c r="N277" s="220" t="s">
        <v>40</v>
      </c>
      <c r="O277" s="91"/>
      <c r="P277" s="221">
        <f>O277*H277</f>
        <v>0</v>
      </c>
      <c r="Q277" s="221">
        <v>0.00029</v>
      </c>
      <c r="R277" s="221">
        <f>Q277*H277</f>
        <v>0.01392</v>
      </c>
      <c r="S277" s="221">
        <v>0</v>
      </c>
      <c r="T277" s="22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3" t="s">
        <v>260</v>
      </c>
      <c r="AT277" s="223" t="s">
        <v>142</v>
      </c>
      <c r="AU277" s="223" t="s">
        <v>85</v>
      </c>
      <c r="AY277" s="17" t="s">
        <v>141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7" t="s">
        <v>83</v>
      </c>
      <c r="BK277" s="224">
        <f>ROUND(I277*H277,2)</f>
        <v>0</v>
      </c>
      <c r="BL277" s="17" t="s">
        <v>260</v>
      </c>
      <c r="BM277" s="223" t="s">
        <v>1302</v>
      </c>
    </row>
    <row r="278" s="2" customFormat="1" ht="16.5" customHeight="1">
      <c r="A278" s="38"/>
      <c r="B278" s="39"/>
      <c r="C278" s="211" t="s">
        <v>414</v>
      </c>
      <c r="D278" s="211" t="s">
        <v>142</v>
      </c>
      <c r="E278" s="212" t="s">
        <v>1303</v>
      </c>
      <c r="F278" s="213" t="s">
        <v>1304</v>
      </c>
      <c r="G278" s="214" t="s">
        <v>203</v>
      </c>
      <c r="H278" s="215">
        <v>35</v>
      </c>
      <c r="I278" s="216"/>
      <c r="J278" s="217">
        <f>ROUND(I278*H278,2)</f>
        <v>0</v>
      </c>
      <c r="K278" s="218"/>
      <c r="L278" s="44"/>
      <c r="M278" s="219" t="s">
        <v>1</v>
      </c>
      <c r="N278" s="220" t="s">
        <v>40</v>
      </c>
      <c r="O278" s="91"/>
      <c r="P278" s="221">
        <f>O278*H278</f>
        <v>0</v>
      </c>
      <c r="Q278" s="221">
        <v>0.00042999999999999999</v>
      </c>
      <c r="R278" s="221">
        <f>Q278*H278</f>
        <v>0.015049999999999999</v>
      </c>
      <c r="S278" s="221">
        <v>0</v>
      </c>
      <c r="T278" s="222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3" t="s">
        <v>260</v>
      </c>
      <c r="AT278" s="223" t="s">
        <v>142</v>
      </c>
      <c r="AU278" s="223" t="s">
        <v>85</v>
      </c>
      <c r="AY278" s="17" t="s">
        <v>141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7" t="s">
        <v>83</v>
      </c>
      <c r="BK278" s="224">
        <f>ROUND(I278*H278,2)</f>
        <v>0</v>
      </c>
      <c r="BL278" s="17" t="s">
        <v>260</v>
      </c>
      <c r="BM278" s="223" t="s">
        <v>1305</v>
      </c>
    </row>
    <row r="279" s="2" customFormat="1" ht="16.5" customHeight="1">
      <c r="A279" s="38"/>
      <c r="B279" s="39"/>
      <c r="C279" s="211" t="s">
        <v>424</v>
      </c>
      <c r="D279" s="211" t="s">
        <v>142</v>
      </c>
      <c r="E279" s="212" t="s">
        <v>1306</v>
      </c>
      <c r="F279" s="213" t="s">
        <v>1307</v>
      </c>
      <c r="G279" s="214" t="s">
        <v>203</v>
      </c>
      <c r="H279" s="215">
        <v>38</v>
      </c>
      <c r="I279" s="216"/>
      <c r="J279" s="217">
        <f>ROUND(I279*H279,2)</f>
        <v>0</v>
      </c>
      <c r="K279" s="218"/>
      <c r="L279" s="44"/>
      <c r="M279" s="219" t="s">
        <v>1</v>
      </c>
      <c r="N279" s="220" t="s">
        <v>40</v>
      </c>
      <c r="O279" s="91"/>
      <c r="P279" s="221">
        <f>O279*H279</f>
        <v>0</v>
      </c>
      <c r="Q279" s="221">
        <v>0.00046999999999999999</v>
      </c>
      <c r="R279" s="221">
        <f>Q279*H279</f>
        <v>0.017860000000000001</v>
      </c>
      <c r="S279" s="221">
        <v>0</v>
      </c>
      <c r="T279" s="22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3" t="s">
        <v>260</v>
      </c>
      <c r="AT279" s="223" t="s">
        <v>142</v>
      </c>
      <c r="AU279" s="223" t="s">
        <v>85</v>
      </c>
      <c r="AY279" s="17" t="s">
        <v>141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7" t="s">
        <v>83</v>
      </c>
      <c r="BK279" s="224">
        <f>ROUND(I279*H279,2)</f>
        <v>0</v>
      </c>
      <c r="BL279" s="17" t="s">
        <v>260</v>
      </c>
      <c r="BM279" s="223" t="s">
        <v>1308</v>
      </c>
    </row>
    <row r="280" s="2" customFormat="1" ht="21.75" customHeight="1">
      <c r="A280" s="38"/>
      <c r="B280" s="39"/>
      <c r="C280" s="211" t="s">
        <v>713</v>
      </c>
      <c r="D280" s="211" t="s">
        <v>142</v>
      </c>
      <c r="E280" s="212" t="s">
        <v>1309</v>
      </c>
      <c r="F280" s="213" t="s">
        <v>1310</v>
      </c>
      <c r="G280" s="214" t="s">
        <v>153</v>
      </c>
      <c r="H280" s="215">
        <v>10</v>
      </c>
      <c r="I280" s="216"/>
      <c r="J280" s="217">
        <f>ROUND(I280*H280,2)</f>
        <v>0</v>
      </c>
      <c r="K280" s="218"/>
      <c r="L280" s="44"/>
      <c r="M280" s="219" t="s">
        <v>1</v>
      </c>
      <c r="N280" s="220" t="s">
        <v>40</v>
      </c>
      <c r="O280" s="91"/>
      <c r="P280" s="221">
        <f>O280*H280</f>
        <v>0</v>
      </c>
      <c r="Q280" s="221">
        <v>0.00021000000000000001</v>
      </c>
      <c r="R280" s="221">
        <f>Q280*H280</f>
        <v>0.0021000000000000003</v>
      </c>
      <c r="S280" s="221">
        <v>0</v>
      </c>
      <c r="T280" s="222">
        <f>S280*H280</f>
        <v>0</v>
      </c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R280" s="223" t="s">
        <v>260</v>
      </c>
      <c r="AT280" s="223" t="s">
        <v>142</v>
      </c>
      <c r="AU280" s="223" t="s">
        <v>85</v>
      </c>
      <c r="AY280" s="17" t="s">
        <v>141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7" t="s">
        <v>83</v>
      </c>
      <c r="BK280" s="224">
        <f>ROUND(I280*H280,2)</f>
        <v>0</v>
      </c>
      <c r="BL280" s="17" t="s">
        <v>260</v>
      </c>
      <c r="BM280" s="223" t="s">
        <v>1311</v>
      </c>
    </row>
    <row r="281" s="2" customFormat="1" ht="21.75" customHeight="1">
      <c r="A281" s="38"/>
      <c r="B281" s="39"/>
      <c r="C281" s="211" t="s">
        <v>722</v>
      </c>
      <c r="D281" s="211" t="s">
        <v>142</v>
      </c>
      <c r="E281" s="212" t="s">
        <v>1312</v>
      </c>
      <c r="F281" s="213" t="s">
        <v>1313</v>
      </c>
      <c r="G281" s="214" t="s">
        <v>153</v>
      </c>
      <c r="H281" s="215">
        <v>10</v>
      </c>
      <c r="I281" s="216"/>
      <c r="J281" s="217">
        <f>ROUND(I281*H281,2)</f>
        <v>0</v>
      </c>
      <c r="K281" s="218"/>
      <c r="L281" s="44"/>
      <c r="M281" s="219" t="s">
        <v>1</v>
      </c>
      <c r="N281" s="220" t="s">
        <v>40</v>
      </c>
      <c r="O281" s="91"/>
      <c r="P281" s="221">
        <f>O281*H281</f>
        <v>0</v>
      </c>
      <c r="Q281" s="221">
        <v>0.00034000000000000002</v>
      </c>
      <c r="R281" s="221">
        <f>Q281*H281</f>
        <v>0.0034000000000000002</v>
      </c>
      <c r="S281" s="221">
        <v>0</v>
      </c>
      <c r="T281" s="222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3" t="s">
        <v>260</v>
      </c>
      <c r="AT281" s="223" t="s">
        <v>142</v>
      </c>
      <c r="AU281" s="223" t="s">
        <v>85</v>
      </c>
      <c r="AY281" s="17" t="s">
        <v>141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7" t="s">
        <v>83</v>
      </c>
      <c r="BK281" s="224">
        <f>ROUND(I281*H281,2)</f>
        <v>0</v>
      </c>
      <c r="BL281" s="17" t="s">
        <v>260</v>
      </c>
      <c r="BM281" s="223" t="s">
        <v>1314</v>
      </c>
    </row>
    <row r="282" s="2" customFormat="1" ht="21.75" customHeight="1">
      <c r="A282" s="38"/>
      <c r="B282" s="39"/>
      <c r="C282" s="211" t="s">
        <v>536</v>
      </c>
      <c r="D282" s="211" t="s">
        <v>142</v>
      </c>
      <c r="E282" s="212" t="s">
        <v>1315</v>
      </c>
      <c r="F282" s="213" t="s">
        <v>1316</v>
      </c>
      <c r="G282" s="214" t="s">
        <v>153</v>
      </c>
      <c r="H282" s="215">
        <v>2</v>
      </c>
      <c r="I282" s="216"/>
      <c r="J282" s="217">
        <f>ROUND(I282*H282,2)</f>
        <v>0</v>
      </c>
      <c r="K282" s="218"/>
      <c r="L282" s="44"/>
      <c r="M282" s="219" t="s">
        <v>1</v>
      </c>
      <c r="N282" s="220" t="s">
        <v>40</v>
      </c>
      <c r="O282" s="91"/>
      <c r="P282" s="221">
        <f>O282*H282</f>
        <v>0</v>
      </c>
      <c r="Q282" s="221">
        <v>0.00050000000000000001</v>
      </c>
      <c r="R282" s="221">
        <f>Q282*H282</f>
        <v>0.001</v>
      </c>
      <c r="S282" s="221">
        <v>0</v>
      </c>
      <c r="T282" s="22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3" t="s">
        <v>260</v>
      </c>
      <c r="AT282" s="223" t="s">
        <v>142</v>
      </c>
      <c r="AU282" s="223" t="s">
        <v>85</v>
      </c>
      <c r="AY282" s="17" t="s">
        <v>141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7" t="s">
        <v>83</v>
      </c>
      <c r="BK282" s="224">
        <f>ROUND(I282*H282,2)</f>
        <v>0</v>
      </c>
      <c r="BL282" s="17" t="s">
        <v>260</v>
      </c>
      <c r="BM282" s="223" t="s">
        <v>1317</v>
      </c>
    </row>
    <row r="283" s="2" customFormat="1" ht="21.75" customHeight="1">
      <c r="A283" s="38"/>
      <c r="B283" s="39"/>
      <c r="C283" s="211" t="s">
        <v>751</v>
      </c>
      <c r="D283" s="211" t="s">
        <v>142</v>
      </c>
      <c r="E283" s="212" t="s">
        <v>1318</v>
      </c>
      <c r="F283" s="213" t="s">
        <v>1319</v>
      </c>
      <c r="G283" s="214" t="s">
        <v>153</v>
      </c>
      <c r="H283" s="215">
        <v>2</v>
      </c>
      <c r="I283" s="216"/>
      <c r="J283" s="217">
        <f>ROUND(I283*H283,2)</f>
        <v>0</v>
      </c>
      <c r="K283" s="218"/>
      <c r="L283" s="44"/>
      <c r="M283" s="219" t="s">
        <v>1</v>
      </c>
      <c r="N283" s="220" t="s">
        <v>40</v>
      </c>
      <c r="O283" s="91"/>
      <c r="P283" s="221">
        <f>O283*H283</f>
        <v>0</v>
      </c>
      <c r="Q283" s="221">
        <v>0.00069999999999999999</v>
      </c>
      <c r="R283" s="221">
        <f>Q283*H283</f>
        <v>0.0014</v>
      </c>
      <c r="S283" s="221">
        <v>0</v>
      </c>
      <c r="T283" s="222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3" t="s">
        <v>260</v>
      </c>
      <c r="AT283" s="223" t="s">
        <v>142</v>
      </c>
      <c r="AU283" s="223" t="s">
        <v>85</v>
      </c>
      <c r="AY283" s="17" t="s">
        <v>141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7" t="s">
        <v>83</v>
      </c>
      <c r="BK283" s="224">
        <f>ROUND(I283*H283,2)</f>
        <v>0</v>
      </c>
      <c r="BL283" s="17" t="s">
        <v>260</v>
      </c>
      <c r="BM283" s="223" t="s">
        <v>1320</v>
      </c>
    </row>
    <row r="284" s="2" customFormat="1" ht="21.75" customHeight="1">
      <c r="A284" s="38"/>
      <c r="B284" s="39"/>
      <c r="C284" s="211" t="s">
        <v>757</v>
      </c>
      <c r="D284" s="211" t="s">
        <v>142</v>
      </c>
      <c r="E284" s="212" t="s">
        <v>1321</v>
      </c>
      <c r="F284" s="213" t="s">
        <v>1322</v>
      </c>
      <c r="G284" s="214" t="s">
        <v>153</v>
      </c>
      <c r="H284" s="215">
        <v>2</v>
      </c>
      <c r="I284" s="216"/>
      <c r="J284" s="217">
        <f>ROUND(I284*H284,2)</f>
        <v>0</v>
      </c>
      <c r="K284" s="218"/>
      <c r="L284" s="44"/>
      <c r="M284" s="219" t="s">
        <v>1</v>
      </c>
      <c r="N284" s="220" t="s">
        <v>40</v>
      </c>
      <c r="O284" s="91"/>
      <c r="P284" s="221">
        <f>O284*H284</f>
        <v>0</v>
      </c>
      <c r="Q284" s="221">
        <v>0.00107</v>
      </c>
      <c r="R284" s="221">
        <f>Q284*H284</f>
        <v>0.00214</v>
      </c>
      <c r="S284" s="221">
        <v>0</v>
      </c>
      <c r="T284" s="22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3" t="s">
        <v>260</v>
      </c>
      <c r="AT284" s="223" t="s">
        <v>142</v>
      </c>
      <c r="AU284" s="223" t="s">
        <v>85</v>
      </c>
      <c r="AY284" s="17" t="s">
        <v>141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7" t="s">
        <v>83</v>
      </c>
      <c r="BK284" s="224">
        <f>ROUND(I284*H284,2)</f>
        <v>0</v>
      </c>
      <c r="BL284" s="17" t="s">
        <v>260</v>
      </c>
      <c r="BM284" s="223" t="s">
        <v>1323</v>
      </c>
    </row>
    <row r="285" s="2" customFormat="1" ht="21.75" customHeight="1">
      <c r="A285" s="38"/>
      <c r="B285" s="39"/>
      <c r="C285" s="211" t="s">
        <v>763</v>
      </c>
      <c r="D285" s="211" t="s">
        <v>142</v>
      </c>
      <c r="E285" s="212" t="s">
        <v>1324</v>
      </c>
      <c r="F285" s="213" t="s">
        <v>1325</v>
      </c>
      <c r="G285" s="214" t="s">
        <v>153</v>
      </c>
      <c r="H285" s="215">
        <v>1</v>
      </c>
      <c r="I285" s="216"/>
      <c r="J285" s="217">
        <f>ROUND(I285*H285,2)</f>
        <v>0</v>
      </c>
      <c r="K285" s="218"/>
      <c r="L285" s="44"/>
      <c r="M285" s="219" t="s">
        <v>1</v>
      </c>
      <c r="N285" s="220" t="s">
        <v>40</v>
      </c>
      <c r="O285" s="91"/>
      <c r="P285" s="221">
        <f>O285*H285</f>
        <v>0</v>
      </c>
      <c r="Q285" s="221">
        <v>0.0016800000000000001</v>
      </c>
      <c r="R285" s="221">
        <f>Q285*H285</f>
        <v>0.0016800000000000001</v>
      </c>
      <c r="S285" s="221">
        <v>0</v>
      </c>
      <c r="T285" s="222">
        <f>S285*H285</f>
        <v>0</v>
      </c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R285" s="223" t="s">
        <v>260</v>
      </c>
      <c r="AT285" s="223" t="s">
        <v>142</v>
      </c>
      <c r="AU285" s="223" t="s">
        <v>85</v>
      </c>
      <c r="AY285" s="17" t="s">
        <v>141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7" t="s">
        <v>83</v>
      </c>
      <c r="BK285" s="224">
        <f>ROUND(I285*H285,2)</f>
        <v>0</v>
      </c>
      <c r="BL285" s="17" t="s">
        <v>260</v>
      </c>
      <c r="BM285" s="223" t="s">
        <v>1326</v>
      </c>
    </row>
    <row r="286" s="2" customFormat="1" ht="21.75" customHeight="1">
      <c r="A286" s="38"/>
      <c r="B286" s="39"/>
      <c r="C286" s="211" t="s">
        <v>771</v>
      </c>
      <c r="D286" s="211" t="s">
        <v>142</v>
      </c>
      <c r="E286" s="212" t="s">
        <v>1327</v>
      </c>
      <c r="F286" s="213" t="s">
        <v>1328</v>
      </c>
      <c r="G286" s="214" t="s">
        <v>153</v>
      </c>
      <c r="H286" s="215">
        <v>11</v>
      </c>
      <c r="I286" s="216"/>
      <c r="J286" s="217">
        <f>ROUND(I286*H286,2)</f>
        <v>0</v>
      </c>
      <c r="K286" s="218"/>
      <c r="L286" s="44"/>
      <c r="M286" s="219" t="s">
        <v>1</v>
      </c>
      <c r="N286" s="220" t="s">
        <v>40</v>
      </c>
      <c r="O286" s="91"/>
      <c r="P286" s="221">
        <f>O286*H286</f>
        <v>0</v>
      </c>
      <c r="Q286" s="221">
        <v>2.0000000000000002E-05</v>
      </c>
      <c r="R286" s="221">
        <f>Q286*H286</f>
        <v>0.00022000000000000001</v>
      </c>
      <c r="S286" s="221">
        <v>0</v>
      </c>
      <c r="T286" s="222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3" t="s">
        <v>260</v>
      </c>
      <c r="AT286" s="223" t="s">
        <v>142</v>
      </c>
      <c r="AU286" s="223" t="s">
        <v>85</v>
      </c>
      <c r="AY286" s="17" t="s">
        <v>141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7" t="s">
        <v>83</v>
      </c>
      <c r="BK286" s="224">
        <f>ROUND(I286*H286,2)</f>
        <v>0</v>
      </c>
      <c r="BL286" s="17" t="s">
        <v>260</v>
      </c>
      <c r="BM286" s="223" t="s">
        <v>1329</v>
      </c>
    </row>
    <row r="287" s="2" customFormat="1" ht="16.5" customHeight="1">
      <c r="A287" s="38"/>
      <c r="B287" s="39"/>
      <c r="C287" s="258" t="s">
        <v>779</v>
      </c>
      <c r="D287" s="258" t="s">
        <v>599</v>
      </c>
      <c r="E287" s="259" t="s">
        <v>1330</v>
      </c>
      <c r="F287" s="260" t="s">
        <v>1331</v>
      </c>
      <c r="G287" s="261" t="s">
        <v>153</v>
      </c>
      <c r="H287" s="262">
        <v>1</v>
      </c>
      <c r="I287" s="263"/>
      <c r="J287" s="264">
        <f>ROUND(I287*H287,2)</f>
        <v>0</v>
      </c>
      <c r="K287" s="265"/>
      <c r="L287" s="266"/>
      <c r="M287" s="267" t="s">
        <v>1</v>
      </c>
      <c r="N287" s="268" t="s">
        <v>40</v>
      </c>
      <c r="O287" s="91"/>
      <c r="P287" s="221">
        <f>O287*H287</f>
        <v>0</v>
      </c>
      <c r="Q287" s="221">
        <v>0.00050000000000000001</v>
      </c>
      <c r="R287" s="221">
        <f>Q287*H287</f>
        <v>0.00050000000000000001</v>
      </c>
      <c r="S287" s="221">
        <v>0</v>
      </c>
      <c r="T287" s="222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3" t="s">
        <v>367</v>
      </c>
      <c r="AT287" s="223" t="s">
        <v>599</v>
      </c>
      <c r="AU287" s="223" t="s">
        <v>85</v>
      </c>
      <c r="AY287" s="17" t="s">
        <v>141</v>
      </c>
      <c r="BE287" s="224">
        <f>IF(N287="základní",J287,0)</f>
        <v>0</v>
      </c>
      <c r="BF287" s="224">
        <f>IF(N287="snížená",J287,0)</f>
        <v>0</v>
      </c>
      <c r="BG287" s="224">
        <f>IF(N287="zákl. přenesená",J287,0)</f>
        <v>0</v>
      </c>
      <c r="BH287" s="224">
        <f>IF(N287="sníž. přenesená",J287,0)</f>
        <v>0</v>
      </c>
      <c r="BI287" s="224">
        <f>IF(N287="nulová",J287,0)</f>
        <v>0</v>
      </c>
      <c r="BJ287" s="17" t="s">
        <v>83</v>
      </c>
      <c r="BK287" s="224">
        <f>ROUND(I287*H287,2)</f>
        <v>0</v>
      </c>
      <c r="BL287" s="17" t="s">
        <v>260</v>
      </c>
      <c r="BM287" s="223" t="s">
        <v>1332</v>
      </c>
    </row>
    <row r="288" s="2" customFormat="1" ht="33" customHeight="1">
      <c r="A288" s="38"/>
      <c r="B288" s="39"/>
      <c r="C288" s="258" t="s">
        <v>784</v>
      </c>
      <c r="D288" s="258" t="s">
        <v>599</v>
      </c>
      <c r="E288" s="259" t="s">
        <v>1333</v>
      </c>
      <c r="F288" s="260" t="s">
        <v>1334</v>
      </c>
      <c r="G288" s="261" t="s">
        <v>153</v>
      </c>
      <c r="H288" s="262">
        <v>10</v>
      </c>
      <c r="I288" s="263"/>
      <c r="J288" s="264">
        <f>ROUND(I288*H288,2)</f>
        <v>0</v>
      </c>
      <c r="K288" s="265"/>
      <c r="L288" s="266"/>
      <c r="M288" s="267" t="s">
        <v>1</v>
      </c>
      <c r="N288" s="268" t="s">
        <v>40</v>
      </c>
      <c r="O288" s="91"/>
      <c r="P288" s="221">
        <f>O288*H288</f>
        <v>0</v>
      </c>
      <c r="Q288" s="221">
        <v>0.00036000000000000002</v>
      </c>
      <c r="R288" s="221">
        <f>Q288*H288</f>
        <v>0.0036000000000000003</v>
      </c>
      <c r="S288" s="221">
        <v>0</v>
      </c>
      <c r="T288" s="222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23" t="s">
        <v>367</v>
      </c>
      <c r="AT288" s="223" t="s">
        <v>599</v>
      </c>
      <c r="AU288" s="223" t="s">
        <v>85</v>
      </c>
      <c r="AY288" s="17" t="s">
        <v>141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7" t="s">
        <v>83</v>
      </c>
      <c r="BK288" s="224">
        <f>ROUND(I288*H288,2)</f>
        <v>0</v>
      </c>
      <c r="BL288" s="17" t="s">
        <v>260</v>
      </c>
      <c r="BM288" s="223" t="s">
        <v>1335</v>
      </c>
    </row>
    <row r="289" s="2" customFormat="1" ht="24.15" customHeight="1">
      <c r="A289" s="38"/>
      <c r="B289" s="39"/>
      <c r="C289" s="211" t="s">
        <v>789</v>
      </c>
      <c r="D289" s="211" t="s">
        <v>142</v>
      </c>
      <c r="E289" s="212" t="s">
        <v>1336</v>
      </c>
      <c r="F289" s="213" t="s">
        <v>1337</v>
      </c>
      <c r="G289" s="214" t="s">
        <v>629</v>
      </c>
      <c r="H289" s="215">
        <v>5</v>
      </c>
      <c r="I289" s="216"/>
      <c r="J289" s="217">
        <f>ROUND(I289*H289,2)</f>
        <v>0</v>
      </c>
      <c r="K289" s="218"/>
      <c r="L289" s="44"/>
      <c r="M289" s="219" t="s">
        <v>1</v>
      </c>
      <c r="N289" s="220" t="s">
        <v>40</v>
      </c>
      <c r="O289" s="91"/>
      <c r="P289" s="221">
        <f>O289*H289</f>
        <v>0</v>
      </c>
      <c r="Q289" s="221">
        <v>0.029139999999999999</v>
      </c>
      <c r="R289" s="221">
        <f>Q289*H289</f>
        <v>0.1457</v>
      </c>
      <c r="S289" s="221">
        <v>0</v>
      </c>
      <c r="T289" s="222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3" t="s">
        <v>260</v>
      </c>
      <c r="AT289" s="223" t="s">
        <v>142</v>
      </c>
      <c r="AU289" s="223" t="s">
        <v>85</v>
      </c>
      <c r="AY289" s="17" t="s">
        <v>141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7" t="s">
        <v>83</v>
      </c>
      <c r="BK289" s="224">
        <f>ROUND(I289*H289,2)</f>
        <v>0</v>
      </c>
      <c r="BL289" s="17" t="s">
        <v>260</v>
      </c>
      <c r="BM289" s="223" t="s">
        <v>1338</v>
      </c>
    </row>
    <row r="290" s="2" customFormat="1" ht="24.15" customHeight="1">
      <c r="A290" s="38"/>
      <c r="B290" s="39"/>
      <c r="C290" s="211" t="s">
        <v>795</v>
      </c>
      <c r="D290" s="211" t="s">
        <v>142</v>
      </c>
      <c r="E290" s="212" t="s">
        <v>1339</v>
      </c>
      <c r="F290" s="213" t="s">
        <v>1340</v>
      </c>
      <c r="G290" s="214" t="s">
        <v>629</v>
      </c>
      <c r="H290" s="215">
        <v>148</v>
      </c>
      <c r="I290" s="216"/>
      <c r="J290" s="217">
        <f>ROUND(I290*H290,2)</f>
        <v>0</v>
      </c>
      <c r="K290" s="218"/>
      <c r="L290" s="44"/>
      <c r="M290" s="219" t="s">
        <v>1</v>
      </c>
      <c r="N290" s="220" t="s">
        <v>40</v>
      </c>
      <c r="O290" s="91"/>
      <c r="P290" s="221">
        <f>O290*H290</f>
        <v>0</v>
      </c>
      <c r="Q290" s="221">
        <v>0.00029999999999999997</v>
      </c>
      <c r="R290" s="221">
        <f>Q290*H290</f>
        <v>0.044399999999999995</v>
      </c>
      <c r="S290" s="221">
        <v>0</v>
      </c>
      <c r="T290" s="222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23" t="s">
        <v>260</v>
      </c>
      <c r="AT290" s="223" t="s">
        <v>142</v>
      </c>
      <c r="AU290" s="223" t="s">
        <v>85</v>
      </c>
      <c r="AY290" s="17" t="s">
        <v>141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7" t="s">
        <v>83</v>
      </c>
      <c r="BK290" s="224">
        <f>ROUND(I290*H290,2)</f>
        <v>0</v>
      </c>
      <c r="BL290" s="17" t="s">
        <v>260</v>
      </c>
      <c r="BM290" s="223" t="s">
        <v>1341</v>
      </c>
    </row>
    <row r="291" s="2" customFormat="1" ht="24.15" customHeight="1">
      <c r="A291" s="38"/>
      <c r="B291" s="39"/>
      <c r="C291" s="211" t="s">
        <v>799</v>
      </c>
      <c r="D291" s="211" t="s">
        <v>142</v>
      </c>
      <c r="E291" s="212" t="s">
        <v>1342</v>
      </c>
      <c r="F291" s="213" t="s">
        <v>1343</v>
      </c>
      <c r="G291" s="214" t="s">
        <v>269</v>
      </c>
      <c r="H291" s="215">
        <v>1.4370000000000001</v>
      </c>
      <c r="I291" s="216"/>
      <c r="J291" s="217">
        <f>ROUND(I291*H291,2)</f>
        <v>0</v>
      </c>
      <c r="K291" s="218"/>
      <c r="L291" s="44"/>
      <c r="M291" s="219" t="s">
        <v>1</v>
      </c>
      <c r="N291" s="220" t="s">
        <v>40</v>
      </c>
      <c r="O291" s="91"/>
      <c r="P291" s="221">
        <f>O291*H291</f>
        <v>0</v>
      </c>
      <c r="Q291" s="221">
        <v>0</v>
      </c>
      <c r="R291" s="221">
        <f>Q291*H291</f>
        <v>0</v>
      </c>
      <c r="S291" s="221">
        <v>0</v>
      </c>
      <c r="T291" s="222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3" t="s">
        <v>260</v>
      </c>
      <c r="AT291" s="223" t="s">
        <v>142</v>
      </c>
      <c r="AU291" s="223" t="s">
        <v>85</v>
      </c>
      <c r="AY291" s="17" t="s">
        <v>141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7" t="s">
        <v>83</v>
      </c>
      <c r="BK291" s="224">
        <f>ROUND(I291*H291,2)</f>
        <v>0</v>
      </c>
      <c r="BL291" s="17" t="s">
        <v>260</v>
      </c>
      <c r="BM291" s="223" t="s">
        <v>1344</v>
      </c>
    </row>
    <row r="292" s="2" customFormat="1" ht="24.15" customHeight="1">
      <c r="A292" s="38"/>
      <c r="B292" s="39"/>
      <c r="C292" s="211" t="s">
        <v>803</v>
      </c>
      <c r="D292" s="211" t="s">
        <v>142</v>
      </c>
      <c r="E292" s="212" t="s">
        <v>1345</v>
      </c>
      <c r="F292" s="213" t="s">
        <v>1346</v>
      </c>
      <c r="G292" s="214" t="s">
        <v>269</v>
      </c>
      <c r="H292" s="215">
        <v>1.4370000000000001</v>
      </c>
      <c r="I292" s="216"/>
      <c r="J292" s="217">
        <f>ROUND(I292*H292,2)</f>
        <v>0</v>
      </c>
      <c r="K292" s="218"/>
      <c r="L292" s="44"/>
      <c r="M292" s="219" t="s">
        <v>1</v>
      </c>
      <c r="N292" s="220" t="s">
        <v>40</v>
      </c>
      <c r="O292" s="91"/>
      <c r="P292" s="221">
        <f>O292*H292</f>
        <v>0</v>
      </c>
      <c r="Q292" s="221">
        <v>0</v>
      </c>
      <c r="R292" s="221">
        <f>Q292*H292</f>
        <v>0</v>
      </c>
      <c r="S292" s="221">
        <v>0</v>
      </c>
      <c r="T292" s="222">
        <f>S292*H292</f>
        <v>0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3" t="s">
        <v>260</v>
      </c>
      <c r="AT292" s="223" t="s">
        <v>142</v>
      </c>
      <c r="AU292" s="223" t="s">
        <v>85</v>
      </c>
      <c r="AY292" s="17" t="s">
        <v>141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7" t="s">
        <v>83</v>
      </c>
      <c r="BK292" s="224">
        <f>ROUND(I292*H292,2)</f>
        <v>0</v>
      </c>
      <c r="BL292" s="17" t="s">
        <v>260</v>
      </c>
      <c r="BM292" s="223" t="s">
        <v>1347</v>
      </c>
    </row>
    <row r="293" s="11" customFormat="1" ht="22.8" customHeight="1">
      <c r="A293" s="11"/>
      <c r="B293" s="197"/>
      <c r="C293" s="198"/>
      <c r="D293" s="199" t="s">
        <v>74</v>
      </c>
      <c r="E293" s="284" t="s">
        <v>1348</v>
      </c>
      <c r="F293" s="284" t="s">
        <v>1349</v>
      </c>
      <c r="G293" s="198"/>
      <c r="H293" s="198"/>
      <c r="I293" s="201"/>
      <c r="J293" s="285">
        <f>BK293</f>
        <v>0</v>
      </c>
      <c r="K293" s="198"/>
      <c r="L293" s="203"/>
      <c r="M293" s="204"/>
      <c r="N293" s="205"/>
      <c r="O293" s="205"/>
      <c r="P293" s="206">
        <f>SUM(P294:P346)</f>
        <v>0</v>
      </c>
      <c r="Q293" s="205"/>
      <c r="R293" s="206">
        <f>SUM(R294:R346)</f>
        <v>2.5787399999999998</v>
      </c>
      <c r="S293" s="205"/>
      <c r="T293" s="207">
        <f>SUM(T294:T346)</f>
        <v>1.8041700000000001</v>
      </c>
      <c r="U293" s="11"/>
      <c r="V293" s="11"/>
      <c r="W293" s="11"/>
      <c r="X293" s="11"/>
      <c r="Y293" s="11"/>
      <c r="Z293" s="11"/>
      <c r="AA293" s="11"/>
      <c r="AB293" s="11"/>
      <c r="AC293" s="11"/>
      <c r="AD293" s="11"/>
      <c r="AE293" s="11"/>
      <c r="AR293" s="208" t="s">
        <v>85</v>
      </c>
      <c r="AT293" s="209" t="s">
        <v>74</v>
      </c>
      <c r="AU293" s="209" t="s">
        <v>83</v>
      </c>
      <c r="AY293" s="208" t="s">
        <v>141</v>
      </c>
      <c r="BK293" s="210">
        <f>SUM(BK294:BK346)</f>
        <v>0</v>
      </c>
    </row>
    <row r="294" s="2" customFormat="1" ht="16.5" customHeight="1">
      <c r="A294" s="38"/>
      <c r="B294" s="39"/>
      <c r="C294" s="211" t="s">
        <v>809</v>
      </c>
      <c r="D294" s="211" t="s">
        <v>142</v>
      </c>
      <c r="E294" s="212" t="s">
        <v>1350</v>
      </c>
      <c r="F294" s="213" t="s">
        <v>1351</v>
      </c>
      <c r="G294" s="214" t="s">
        <v>629</v>
      </c>
      <c r="H294" s="215">
        <v>11</v>
      </c>
      <c r="I294" s="216"/>
      <c r="J294" s="217">
        <f>ROUND(I294*H294,2)</f>
        <v>0</v>
      </c>
      <c r="K294" s="218"/>
      <c r="L294" s="44"/>
      <c r="M294" s="219" t="s">
        <v>1</v>
      </c>
      <c r="N294" s="220" t="s">
        <v>40</v>
      </c>
      <c r="O294" s="91"/>
      <c r="P294" s="221">
        <f>O294*H294</f>
        <v>0</v>
      </c>
      <c r="Q294" s="221">
        <v>0</v>
      </c>
      <c r="R294" s="221">
        <f>Q294*H294</f>
        <v>0</v>
      </c>
      <c r="S294" s="221">
        <v>0.01933</v>
      </c>
      <c r="T294" s="222">
        <f>S294*H294</f>
        <v>0.21262999999999999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3" t="s">
        <v>260</v>
      </c>
      <c r="AT294" s="223" t="s">
        <v>142</v>
      </c>
      <c r="AU294" s="223" t="s">
        <v>85</v>
      </c>
      <c r="AY294" s="17" t="s">
        <v>141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7" t="s">
        <v>83</v>
      </c>
      <c r="BK294" s="224">
        <f>ROUND(I294*H294,2)</f>
        <v>0</v>
      </c>
      <c r="BL294" s="17" t="s">
        <v>260</v>
      </c>
      <c r="BM294" s="223" t="s">
        <v>1352</v>
      </c>
    </row>
    <row r="295" s="2" customFormat="1" ht="16.5" customHeight="1">
      <c r="A295" s="38"/>
      <c r="B295" s="39"/>
      <c r="C295" s="211" t="s">
        <v>816</v>
      </c>
      <c r="D295" s="211" t="s">
        <v>142</v>
      </c>
      <c r="E295" s="212" t="s">
        <v>1353</v>
      </c>
      <c r="F295" s="213" t="s">
        <v>1354</v>
      </c>
      <c r="G295" s="214" t="s">
        <v>629</v>
      </c>
      <c r="H295" s="215">
        <v>5</v>
      </c>
      <c r="I295" s="216"/>
      <c r="J295" s="217">
        <f>ROUND(I295*H295,2)</f>
        <v>0</v>
      </c>
      <c r="K295" s="218"/>
      <c r="L295" s="44"/>
      <c r="M295" s="219" t="s">
        <v>1</v>
      </c>
      <c r="N295" s="220" t="s">
        <v>40</v>
      </c>
      <c r="O295" s="91"/>
      <c r="P295" s="221">
        <f>O295*H295</f>
        <v>0</v>
      </c>
      <c r="Q295" s="221">
        <v>0</v>
      </c>
      <c r="R295" s="221">
        <f>Q295*H295</f>
        <v>0</v>
      </c>
      <c r="S295" s="221">
        <v>0.01933</v>
      </c>
      <c r="T295" s="222">
        <f>S295*H295</f>
        <v>0.09665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3" t="s">
        <v>260</v>
      </c>
      <c r="AT295" s="223" t="s">
        <v>142</v>
      </c>
      <c r="AU295" s="223" t="s">
        <v>85</v>
      </c>
      <c r="AY295" s="17" t="s">
        <v>141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17" t="s">
        <v>83</v>
      </c>
      <c r="BK295" s="224">
        <f>ROUND(I295*H295,2)</f>
        <v>0</v>
      </c>
      <c r="BL295" s="17" t="s">
        <v>260</v>
      </c>
      <c r="BM295" s="223" t="s">
        <v>1355</v>
      </c>
    </row>
    <row r="296" s="2" customFormat="1" ht="21.75" customHeight="1">
      <c r="A296" s="38"/>
      <c r="B296" s="39"/>
      <c r="C296" s="211" t="s">
        <v>823</v>
      </c>
      <c r="D296" s="211" t="s">
        <v>142</v>
      </c>
      <c r="E296" s="212" t="s">
        <v>1356</v>
      </c>
      <c r="F296" s="213" t="s">
        <v>1357</v>
      </c>
      <c r="G296" s="214" t="s">
        <v>153</v>
      </c>
      <c r="H296" s="215">
        <v>13</v>
      </c>
      <c r="I296" s="216"/>
      <c r="J296" s="217">
        <f>ROUND(I296*H296,2)</f>
        <v>0</v>
      </c>
      <c r="K296" s="218"/>
      <c r="L296" s="44"/>
      <c r="M296" s="219" t="s">
        <v>1</v>
      </c>
      <c r="N296" s="220" t="s">
        <v>40</v>
      </c>
      <c r="O296" s="91"/>
      <c r="P296" s="221">
        <f>O296*H296</f>
        <v>0</v>
      </c>
      <c r="Q296" s="221">
        <v>0.0024199999999999998</v>
      </c>
      <c r="R296" s="221">
        <f>Q296*H296</f>
        <v>0.031459999999999995</v>
      </c>
      <c r="S296" s="221">
        <v>0</v>
      </c>
      <c r="T296" s="22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3" t="s">
        <v>260</v>
      </c>
      <c r="AT296" s="223" t="s">
        <v>142</v>
      </c>
      <c r="AU296" s="223" t="s">
        <v>85</v>
      </c>
      <c r="AY296" s="17" t="s">
        <v>141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7" t="s">
        <v>83</v>
      </c>
      <c r="BK296" s="224">
        <f>ROUND(I296*H296,2)</f>
        <v>0</v>
      </c>
      <c r="BL296" s="17" t="s">
        <v>260</v>
      </c>
      <c r="BM296" s="223" t="s">
        <v>1358</v>
      </c>
    </row>
    <row r="297" s="2" customFormat="1" ht="24.15" customHeight="1">
      <c r="A297" s="38"/>
      <c r="B297" s="39"/>
      <c r="C297" s="258" t="s">
        <v>829</v>
      </c>
      <c r="D297" s="258" t="s">
        <v>599</v>
      </c>
      <c r="E297" s="259" t="s">
        <v>1359</v>
      </c>
      <c r="F297" s="260" t="s">
        <v>1360</v>
      </c>
      <c r="G297" s="261" t="s">
        <v>153</v>
      </c>
      <c r="H297" s="262">
        <v>13</v>
      </c>
      <c r="I297" s="263"/>
      <c r="J297" s="264">
        <f>ROUND(I297*H297,2)</f>
        <v>0</v>
      </c>
      <c r="K297" s="265"/>
      <c r="L297" s="266"/>
      <c r="M297" s="267" t="s">
        <v>1</v>
      </c>
      <c r="N297" s="268" t="s">
        <v>40</v>
      </c>
      <c r="O297" s="91"/>
      <c r="P297" s="221">
        <f>O297*H297</f>
        <v>0</v>
      </c>
      <c r="Q297" s="221">
        <v>0.014500000000000001</v>
      </c>
      <c r="R297" s="221">
        <f>Q297*H297</f>
        <v>0.1885</v>
      </c>
      <c r="S297" s="221">
        <v>0</v>
      </c>
      <c r="T297" s="222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23" t="s">
        <v>367</v>
      </c>
      <c r="AT297" s="223" t="s">
        <v>599</v>
      </c>
      <c r="AU297" s="223" t="s">
        <v>85</v>
      </c>
      <c r="AY297" s="17" t="s">
        <v>141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7" t="s">
        <v>83</v>
      </c>
      <c r="BK297" s="224">
        <f>ROUND(I297*H297,2)</f>
        <v>0</v>
      </c>
      <c r="BL297" s="17" t="s">
        <v>260</v>
      </c>
      <c r="BM297" s="223" t="s">
        <v>1361</v>
      </c>
    </row>
    <row r="298" s="2" customFormat="1" ht="24.15" customHeight="1">
      <c r="A298" s="38"/>
      <c r="B298" s="39"/>
      <c r="C298" s="258" t="s">
        <v>835</v>
      </c>
      <c r="D298" s="258" t="s">
        <v>599</v>
      </c>
      <c r="E298" s="259" t="s">
        <v>1362</v>
      </c>
      <c r="F298" s="260" t="s">
        <v>1363</v>
      </c>
      <c r="G298" s="261" t="s">
        <v>153</v>
      </c>
      <c r="H298" s="262">
        <v>13</v>
      </c>
      <c r="I298" s="263"/>
      <c r="J298" s="264">
        <f>ROUND(I298*H298,2)</f>
        <v>0</v>
      </c>
      <c r="K298" s="265"/>
      <c r="L298" s="266"/>
      <c r="M298" s="267" t="s">
        <v>1</v>
      </c>
      <c r="N298" s="268" t="s">
        <v>40</v>
      </c>
      <c r="O298" s="91"/>
      <c r="P298" s="221">
        <f>O298*H298</f>
        <v>0</v>
      </c>
      <c r="Q298" s="221">
        <v>0.014500000000000001</v>
      </c>
      <c r="R298" s="221">
        <f>Q298*H298</f>
        <v>0.1885</v>
      </c>
      <c r="S298" s="221">
        <v>0</v>
      </c>
      <c r="T298" s="22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3" t="s">
        <v>367</v>
      </c>
      <c r="AT298" s="223" t="s">
        <v>599</v>
      </c>
      <c r="AU298" s="223" t="s">
        <v>85</v>
      </c>
      <c r="AY298" s="17" t="s">
        <v>141</v>
      </c>
      <c r="BE298" s="224">
        <f>IF(N298="základní",J298,0)</f>
        <v>0</v>
      </c>
      <c r="BF298" s="224">
        <f>IF(N298="snížená",J298,0)</f>
        <v>0</v>
      </c>
      <c r="BG298" s="224">
        <f>IF(N298="zákl. přenesená",J298,0)</f>
        <v>0</v>
      </c>
      <c r="BH298" s="224">
        <f>IF(N298="sníž. přenesená",J298,0)</f>
        <v>0</v>
      </c>
      <c r="BI298" s="224">
        <f>IF(N298="nulová",J298,0)</f>
        <v>0</v>
      </c>
      <c r="BJ298" s="17" t="s">
        <v>83</v>
      </c>
      <c r="BK298" s="224">
        <f>ROUND(I298*H298,2)</f>
        <v>0</v>
      </c>
      <c r="BL298" s="17" t="s">
        <v>260</v>
      </c>
      <c r="BM298" s="223" t="s">
        <v>1364</v>
      </c>
    </row>
    <row r="299" s="2" customFormat="1" ht="24.15" customHeight="1">
      <c r="A299" s="38"/>
      <c r="B299" s="39"/>
      <c r="C299" s="258" t="s">
        <v>841</v>
      </c>
      <c r="D299" s="258" t="s">
        <v>599</v>
      </c>
      <c r="E299" s="259" t="s">
        <v>1365</v>
      </c>
      <c r="F299" s="260" t="s">
        <v>1366</v>
      </c>
      <c r="G299" s="261" t="s">
        <v>153</v>
      </c>
      <c r="H299" s="262">
        <v>13</v>
      </c>
      <c r="I299" s="263"/>
      <c r="J299" s="264">
        <f>ROUND(I299*H299,2)</f>
        <v>0</v>
      </c>
      <c r="K299" s="265"/>
      <c r="L299" s="266"/>
      <c r="M299" s="267" t="s">
        <v>1</v>
      </c>
      <c r="N299" s="268" t="s">
        <v>40</v>
      </c>
      <c r="O299" s="91"/>
      <c r="P299" s="221">
        <f>O299*H299</f>
        <v>0</v>
      </c>
      <c r="Q299" s="221">
        <v>0.014500000000000001</v>
      </c>
      <c r="R299" s="221">
        <f>Q299*H299</f>
        <v>0.1885</v>
      </c>
      <c r="S299" s="221">
        <v>0</v>
      </c>
      <c r="T299" s="222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3" t="s">
        <v>367</v>
      </c>
      <c r="AT299" s="223" t="s">
        <v>599</v>
      </c>
      <c r="AU299" s="223" t="s">
        <v>85</v>
      </c>
      <c r="AY299" s="17" t="s">
        <v>141</v>
      </c>
      <c r="BE299" s="224">
        <f>IF(N299="základní",J299,0)</f>
        <v>0</v>
      </c>
      <c r="BF299" s="224">
        <f>IF(N299="snížená",J299,0)</f>
        <v>0</v>
      </c>
      <c r="BG299" s="224">
        <f>IF(N299="zákl. přenesená",J299,0)</f>
        <v>0</v>
      </c>
      <c r="BH299" s="224">
        <f>IF(N299="sníž. přenesená",J299,0)</f>
        <v>0</v>
      </c>
      <c r="BI299" s="224">
        <f>IF(N299="nulová",J299,0)</f>
        <v>0</v>
      </c>
      <c r="BJ299" s="17" t="s">
        <v>83</v>
      </c>
      <c r="BK299" s="224">
        <f>ROUND(I299*H299,2)</f>
        <v>0</v>
      </c>
      <c r="BL299" s="17" t="s">
        <v>260</v>
      </c>
      <c r="BM299" s="223" t="s">
        <v>1367</v>
      </c>
    </row>
    <row r="300" s="2" customFormat="1" ht="24.15" customHeight="1">
      <c r="A300" s="38"/>
      <c r="B300" s="39"/>
      <c r="C300" s="211" t="s">
        <v>859</v>
      </c>
      <c r="D300" s="211" t="s">
        <v>142</v>
      </c>
      <c r="E300" s="212" t="s">
        <v>1368</v>
      </c>
      <c r="F300" s="213" t="s">
        <v>1369</v>
      </c>
      <c r="G300" s="214" t="s">
        <v>629</v>
      </c>
      <c r="H300" s="215">
        <v>16</v>
      </c>
      <c r="I300" s="216"/>
      <c r="J300" s="217">
        <f>ROUND(I300*H300,2)</f>
        <v>0</v>
      </c>
      <c r="K300" s="218"/>
      <c r="L300" s="44"/>
      <c r="M300" s="219" t="s">
        <v>1</v>
      </c>
      <c r="N300" s="220" t="s">
        <v>40</v>
      </c>
      <c r="O300" s="91"/>
      <c r="P300" s="221">
        <f>O300*H300</f>
        <v>0</v>
      </c>
      <c r="Q300" s="221">
        <v>0.018079999999999999</v>
      </c>
      <c r="R300" s="221">
        <f>Q300*H300</f>
        <v>0.28927999999999998</v>
      </c>
      <c r="S300" s="221">
        <v>0</v>
      </c>
      <c r="T300" s="22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3" t="s">
        <v>260</v>
      </c>
      <c r="AT300" s="223" t="s">
        <v>142</v>
      </c>
      <c r="AU300" s="223" t="s">
        <v>85</v>
      </c>
      <c r="AY300" s="17" t="s">
        <v>141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7" t="s">
        <v>83</v>
      </c>
      <c r="BK300" s="224">
        <f>ROUND(I300*H300,2)</f>
        <v>0</v>
      </c>
      <c r="BL300" s="17" t="s">
        <v>260</v>
      </c>
      <c r="BM300" s="223" t="s">
        <v>1370</v>
      </c>
    </row>
    <row r="301" s="2" customFormat="1" ht="24.15" customHeight="1">
      <c r="A301" s="38"/>
      <c r="B301" s="39"/>
      <c r="C301" s="211" t="s">
        <v>878</v>
      </c>
      <c r="D301" s="211" t="s">
        <v>142</v>
      </c>
      <c r="E301" s="212" t="s">
        <v>1371</v>
      </c>
      <c r="F301" s="213" t="s">
        <v>1372</v>
      </c>
      <c r="G301" s="214" t="s">
        <v>629</v>
      </c>
      <c r="H301" s="215">
        <v>12</v>
      </c>
      <c r="I301" s="216"/>
      <c r="J301" s="217">
        <f>ROUND(I301*H301,2)</f>
        <v>0</v>
      </c>
      <c r="K301" s="218"/>
      <c r="L301" s="44"/>
      <c r="M301" s="219" t="s">
        <v>1</v>
      </c>
      <c r="N301" s="220" t="s">
        <v>40</v>
      </c>
      <c r="O301" s="91"/>
      <c r="P301" s="221">
        <f>O301*H301</f>
        <v>0</v>
      </c>
      <c r="Q301" s="221">
        <v>0</v>
      </c>
      <c r="R301" s="221">
        <f>Q301*H301</f>
        <v>0</v>
      </c>
      <c r="S301" s="221">
        <v>0.01107</v>
      </c>
      <c r="T301" s="222">
        <f>S301*H301</f>
        <v>0.13284000000000001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3" t="s">
        <v>260</v>
      </c>
      <c r="AT301" s="223" t="s">
        <v>142</v>
      </c>
      <c r="AU301" s="223" t="s">
        <v>85</v>
      </c>
      <c r="AY301" s="17" t="s">
        <v>141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7" t="s">
        <v>83</v>
      </c>
      <c r="BK301" s="224">
        <f>ROUND(I301*H301,2)</f>
        <v>0</v>
      </c>
      <c r="BL301" s="17" t="s">
        <v>260</v>
      </c>
      <c r="BM301" s="223" t="s">
        <v>1373</v>
      </c>
    </row>
    <row r="302" s="2" customFormat="1" ht="16.5" customHeight="1">
      <c r="A302" s="38"/>
      <c r="B302" s="39"/>
      <c r="C302" s="211" t="s">
        <v>413</v>
      </c>
      <c r="D302" s="211" t="s">
        <v>142</v>
      </c>
      <c r="E302" s="212" t="s">
        <v>1374</v>
      </c>
      <c r="F302" s="213" t="s">
        <v>1375</v>
      </c>
      <c r="G302" s="214" t="s">
        <v>629</v>
      </c>
      <c r="H302" s="215">
        <v>50</v>
      </c>
      <c r="I302" s="216"/>
      <c r="J302" s="217">
        <f>ROUND(I302*H302,2)</f>
        <v>0</v>
      </c>
      <c r="K302" s="218"/>
      <c r="L302" s="44"/>
      <c r="M302" s="219" t="s">
        <v>1</v>
      </c>
      <c r="N302" s="220" t="s">
        <v>40</v>
      </c>
      <c r="O302" s="91"/>
      <c r="P302" s="221">
        <f>O302*H302</f>
        <v>0</v>
      </c>
      <c r="Q302" s="221">
        <v>0</v>
      </c>
      <c r="R302" s="221">
        <f>Q302*H302</f>
        <v>0</v>
      </c>
      <c r="S302" s="221">
        <v>0.019460000000000002</v>
      </c>
      <c r="T302" s="222">
        <f>S302*H302</f>
        <v>0.97300000000000009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3" t="s">
        <v>260</v>
      </c>
      <c r="AT302" s="223" t="s">
        <v>142</v>
      </c>
      <c r="AU302" s="223" t="s">
        <v>85</v>
      </c>
      <c r="AY302" s="17" t="s">
        <v>141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7" t="s">
        <v>83</v>
      </c>
      <c r="BK302" s="224">
        <f>ROUND(I302*H302,2)</f>
        <v>0</v>
      </c>
      <c r="BL302" s="17" t="s">
        <v>260</v>
      </c>
      <c r="BM302" s="223" t="s">
        <v>1376</v>
      </c>
    </row>
    <row r="303" s="2" customFormat="1" ht="21.75" customHeight="1">
      <c r="A303" s="38"/>
      <c r="B303" s="39"/>
      <c r="C303" s="211" t="s">
        <v>892</v>
      </c>
      <c r="D303" s="211" t="s">
        <v>142</v>
      </c>
      <c r="E303" s="212" t="s">
        <v>1377</v>
      </c>
      <c r="F303" s="213" t="s">
        <v>1378</v>
      </c>
      <c r="G303" s="214" t="s">
        <v>629</v>
      </c>
      <c r="H303" s="215">
        <v>52</v>
      </c>
      <c r="I303" s="216"/>
      <c r="J303" s="217">
        <f>ROUND(I303*H303,2)</f>
        <v>0</v>
      </c>
      <c r="K303" s="218"/>
      <c r="L303" s="44"/>
      <c r="M303" s="219" t="s">
        <v>1</v>
      </c>
      <c r="N303" s="220" t="s">
        <v>40</v>
      </c>
      <c r="O303" s="91"/>
      <c r="P303" s="221">
        <f>O303*H303</f>
        <v>0</v>
      </c>
      <c r="Q303" s="221">
        <v>0.0018500000000000001</v>
      </c>
      <c r="R303" s="221">
        <f>Q303*H303</f>
        <v>0.096200000000000008</v>
      </c>
      <c r="S303" s="221">
        <v>0</v>
      </c>
      <c r="T303" s="222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3" t="s">
        <v>260</v>
      </c>
      <c r="AT303" s="223" t="s">
        <v>142</v>
      </c>
      <c r="AU303" s="223" t="s">
        <v>85</v>
      </c>
      <c r="AY303" s="17" t="s">
        <v>141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7" t="s">
        <v>83</v>
      </c>
      <c r="BK303" s="224">
        <f>ROUND(I303*H303,2)</f>
        <v>0</v>
      </c>
      <c r="BL303" s="17" t="s">
        <v>260</v>
      </c>
      <c r="BM303" s="223" t="s">
        <v>1379</v>
      </c>
    </row>
    <row r="304" s="2" customFormat="1" ht="24.15" customHeight="1">
      <c r="A304" s="38"/>
      <c r="B304" s="39"/>
      <c r="C304" s="258" t="s">
        <v>898</v>
      </c>
      <c r="D304" s="258" t="s">
        <v>599</v>
      </c>
      <c r="E304" s="259" t="s">
        <v>1380</v>
      </c>
      <c r="F304" s="260" t="s">
        <v>1381</v>
      </c>
      <c r="G304" s="261" t="s">
        <v>153</v>
      </c>
      <c r="H304" s="262">
        <v>52</v>
      </c>
      <c r="I304" s="263"/>
      <c r="J304" s="264">
        <f>ROUND(I304*H304,2)</f>
        <v>0</v>
      </c>
      <c r="K304" s="265"/>
      <c r="L304" s="266"/>
      <c r="M304" s="267" t="s">
        <v>1</v>
      </c>
      <c r="N304" s="268" t="s">
        <v>40</v>
      </c>
      <c r="O304" s="91"/>
      <c r="P304" s="221">
        <f>O304*H304</f>
        <v>0</v>
      </c>
      <c r="Q304" s="221">
        <v>0.0135</v>
      </c>
      <c r="R304" s="221">
        <f>Q304*H304</f>
        <v>0.70199999999999996</v>
      </c>
      <c r="S304" s="221">
        <v>0</v>
      </c>
      <c r="T304" s="22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3" t="s">
        <v>367</v>
      </c>
      <c r="AT304" s="223" t="s">
        <v>599</v>
      </c>
      <c r="AU304" s="223" t="s">
        <v>85</v>
      </c>
      <c r="AY304" s="17" t="s">
        <v>141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7" t="s">
        <v>83</v>
      </c>
      <c r="BK304" s="224">
        <f>ROUND(I304*H304,2)</f>
        <v>0</v>
      </c>
      <c r="BL304" s="17" t="s">
        <v>260</v>
      </c>
      <c r="BM304" s="223" t="s">
        <v>1382</v>
      </c>
    </row>
    <row r="305" s="2" customFormat="1" ht="16.5" customHeight="1">
      <c r="A305" s="38"/>
      <c r="B305" s="39"/>
      <c r="C305" s="258" t="s">
        <v>903</v>
      </c>
      <c r="D305" s="258" t="s">
        <v>599</v>
      </c>
      <c r="E305" s="259" t="s">
        <v>1383</v>
      </c>
      <c r="F305" s="260" t="s">
        <v>1384</v>
      </c>
      <c r="G305" s="261" t="s">
        <v>153</v>
      </c>
      <c r="H305" s="262">
        <v>52</v>
      </c>
      <c r="I305" s="263"/>
      <c r="J305" s="264">
        <f>ROUND(I305*H305,2)</f>
        <v>0</v>
      </c>
      <c r="K305" s="265"/>
      <c r="L305" s="266"/>
      <c r="M305" s="267" t="s">
        <v>1</v>
      </c>
      <c r="N305" s="268" t="s">
        <v>40</v>
      </c>
      <c r="O305" s="91"/>
      <c r="P305" s="221">
        <f>O305*H305</f>
        <v>0</v>
      </c>
      <c r="Q305" s="221">
        <v>0.0135</v>
      </c>
      <c r="R305" s="221">
        <f>Q305*H305</f>
        <v>0.70199999999999996</v>
      </c>
      <c r="S305" s="221">
        <v>0</v>
      </c>
      <c r="T305" s="222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23" t="s">
        <v>367</v>
      </c>
      <c r="AT305" s="223" t="s">
        <v>599</v>
      </c>
      <c r="AU305" s="223" t="s">
        <v>85</v>
      </c>
      <c r="AY305" s="17" t="s">
        <v>141</v>
      </c>
      <c r="BE305" s="224">
        <f>IF(N305="základní",J305,0)</f>
        <v>0</v>
      </c>
      <c r="BF305" s="224">
        <f>IF(N305="snížená",J305,0)</f>
        <v>0</v>
      </c>
      <c r="BG305" s="224">
        <f>IF(N305="zákl. přenesená",J305,0)</f>
        <v>0</v>
      </c>
      <c r="BH305" s="224">
        <f>IF(N305="sníž. přenesená",J305,0)</f>
        <v>0</v>
      </c>
      <c r="BI305" s="224">
        <f>IF(N305="nulová",J305,0)</f>
        <v>0</v>
      </c>
      <c r="BJ305" s="17" t="s">
        <v>83</v>
      </c>
      <c r="BK305" s="224">
        <f>ROUND(I305*H305,2)</f>
        <v>0</v>
      </c>
      <c r="BL305" s="17" t="s">
        <v>260</v>
      </c>
      <c r="BM305" s="223" t="s">
        <v>1385</v>
      </c>
    </row>
    <row r="306" s="2" customFormat="1" ht="16.5" customHeight="1">
      <c r="A306" s="38"/>
      <c r="B306" s="39"/>
      <c r="C306" s="211" t="s">
        <v>909</v>
      </c>
      <c r="D306" s="211" t="s">
        <v>142</v>
      </c>
      <c r="E306" s="212" t="s">
        <v>1386</v>
      </c>
      <c r="F306" s="213" t="s">
        <v>1387</v>
      </c>
      <c r="G306" s="214" t="s">
        <v>629</v>
      </c>
      <c r="H306" s="215">
        <v>3</v>
      </c>
      <c r="I306" s="216"/>
      <c r="J306" s="217">
        <f>ROUND(I306*H306,2)</f>
        <v>0</v>
      </c>
      <c r="K306" s="218"/>
      <c r="L306" s="44"/>
      <c r="M306" s="219" t="s">
        <v>1</v>
      </c>
      <c r="N306" s="220" t="s">
        <v>40</v>
      </c>
      <c r="O306" s="91"/>
      <c r="P306" s="221">
        <f>O306*H306</f>
        <v>0</v>
      </c>
      <c r="Q306" s="221">
        <v>0</v>
      </c>
      <c r="R306" s="221">
        <f>Q306*H306</f>
        <v>0</v>
      </c>
      <c r="S306" s="221">
        <v>0.017600000000000001</v>
      </c>
      <c r="T306" s="222">
        <f>S306*H306</f>
        <v>0.0528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3" t="s">
        <v>260</v>
      </c>
      <c r="AT306" s="223" t="s">
        <v>142</v>
      </c>
      <c r="AU306" s="223" t="s">
        <v>85</v>
      </c>
      <c r="AY306" s="17" t="s">
        <v>141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17" t="s">
        <v>83</v>
      </c>
      <c r="BK306" s="224">
        <f>ROUND(I306*H306,2)</f>
        <v>0</v>
      </c>
      <c r="BL306" s="17" t="s">
        <v>260</v>
      </c>
      <c r="BM306" s="223" t="s">
        <v>1388</v>
      </c>
    </row>
    <row r="307" s="2" customFormat="1" ht="16.5" customHeight="1">
      <c r="A307" s="38"/>
      <c r="B307" s="39"/>
      <c r="C307" s="211" t="s">
        <v>913</v>
      </c>
      <c r="D307" s="211" t="s">
        <v>142</v>
      </c>
      <c r="E307" s="212" t="s">
        <v>1389</v>
      </c>
      <c r="F307" s="213" t="s">
        <v>1390</v>
      </c>
      <c r="G307" s="214" t="s">
        <v>153</v>
      </c>
      <c r="H307" s="215">
        <v>2</v>
      </c>
      <c r="I307" s="216"/>
      <c r="J307" s="217">
        <f>ROUND(I307*H307,2)</f>
        <v>0</v>
      </c>
      <c r="K307" s="218"/>
      <c r="L307" s="44"/>
      <c r="M307" s="219" t="s">
        <v>1</v>
      </c>
      <c r="N307" s="220" t="s">
        <v>40</v>
      </c>
      <c r="O307" s="91"/>
      <c r="P307" s="221">
        <f>O307*H307</f>
        <v>0</v>
      </c>
      <c r="Q307" s="221">
        <v>0.0014499999999999999</v>
      </c>
      <c r="R307" s="221">
        <f>Q307*H307</f>
        <v>0.0028999999999999998</v>
      </c>
      <c r="S307" s="221">
        <v>0</v>
      </c>
      <c r="T307" s="222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3" t="s">
        <v>260</v>
      </c>
      <c r="AT307" s="223" t="s">
        <v>142</v>
      </c>
      <c r="AU307" s="223" t="s">
        <v>85</v>
      </c>
      <c r="AY307" s="17" t="s">
        <v>141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7" t="s">
        <v>83</v>
      </c>
      <c r="BK307" s="224">
        <f>ROUND(I307*H307,2)</f>
        <v>0</v>
      </c>
      <c r="BL307" s="17" t="s">
        <v>260</v>
      </c>
      <c r="BM307" s="223" t="s">
        <v>1391</v>
      </c>
    </row>
    <row r="308" s="2" customFormat="1" ht="24.15" customHeight="1">
      <c r="A308" s="38"/>
      <c r="B308" s="39"/>
      <c r="C308" s="258" t="s">
        <v>935</v>
      </c>
      <c r="D308" s="258" t="s">
        <v>599</v>
      </c>
      <c r="E308" s="259" t="s">
        <v>1392</v>
      </c>
      <c r="F308" s="260" t="s">
        <v>1393</v>
      </c>
      <c r="G308" s="261" t="s">
        <v>153</v>
      </c>
      <c r="H308" s="262">
        <v>2</v>
      </c>
      <c r="I308" s="263"/>
      <c r="J308" s="264">
        <f>ROUND(I308*H308,2)</f>
        <v>0</v>
      </c>
      <c r="K308" s="265"/>
      <c r="L308" s="266"/>
      <c r="M308" s="267" t="s">
        <v>1</v>
      </c>
      <c r="N308" s="268" t="s">
        <v>40</v>
      </c>
      <c r="O308" s="91"/>
      <c r="P308" s="221">
        <f>O308*H308</f>
        <v>0</v>
      </c>
      <c r="Q308" s="221">
        <v>0.016</v>
      </c>
      <c r="R308" s="221">
        <f>Q308*H308</f>
        <v>0.032000000000000001</v>
      </c>
      <c r="S308" s="221">
        <v>0</v>
      </c>
      <c r="T308" s="22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3" t="s">
        <v>367</v>
      </c>
      <c r="AT308" s="223" t="s">
        <v>599</v>
      </c>
      <c r="AU308" s="223" t="s">
        <v>85</v>
      </c>
      <c r="AY308" s="17" t="s">
        <v>141</v>
      </c>
      <c r="BE308" s="224">
        <f>IF(N308="základní",J308,0)</f>
        <v>0</v>
      </c>
      <c r="BF308" s="224">
        <f>IF(N308="snížená",J308,0)</f>
        <v>0</v>
      </c>
      <c r="BG308" s="224">
        <f>IF(N308="zákl. přenesená",J308,0)</f>
        <v>0</v>
      </c>
      <c r="BH308" s="224">
        <f>IF(N308="sníž. přenesená",J308,0)</f>
        <v>0</v>
      </c>
      <c r="BI308" s="224">
        <f>IF(N308="nulová",J308,0)</f>
        <v>0</v>
      </c>
      <c r="BJ308" s="17" t="s">
        <v>83</v>
      </c>
      <c r="BK308" s="224">
        <f>ROUND(I308*H308,2)</f>
        <v>0</v>
      </c>
      <c r="BL308" s="17" t="s">
        <v>260</v>
      </c>
      <c r="BM308" s="223" t="s">
        <v>1394</v>
      </c>
    </row>
    <row r="309" s="2" customFormat="1" ht="21.75" customHeight="1">
      <c r="A309" s="38"/>
      <c r="B309" s="39"/>
      <c r="C309" s="211" t="s">
        <v>941</v>
      </c>
      <c r="D309" s="211" t="s">
        <v>142</v>
      </c>
      <c r="E309" s="212" t="s">
        <v>1395</v>
      </c>
      <c r="F309" s="213" t="s">
        <v>1396</v>
      </c>
      <c r="G309" s="214" t="s">
        <v>629</v>
      </c>
      <c r="H309" s="215">
        <v>1</v>
      </c>
      <c r="I309" s="216"/>
      <c r="J309" s="217">
        <f>ROUND(I309*H309,2)</f>
        <v>0</v>
      </c>
      <c r="K309" s="218"/>
      <c r="L309" s="44"/>
      <c r="M309" s="219" t="s">
        <v>1</v>
      </c>
      <c r="N309" s="220" t="s">
        <v>40</v>
      </c>
      <c r="O309" s="91"/>
      <c r="P309" s="221">
        <f>O309*H309</f>
        <v>0</v>
      </c>
      <c r="Q309" s="221">
        <v>0</v>
      </c>
      <c r="R309" s="221">
        <f>Q309*H309</f>
        <v>0</v>
      </c>
      <c r="S309" s="221">
        <v>0.087999999999999995</v>
      </c>
      <c r="T309" s="222">
        <f>S309*H309</f>
        <v>0.087999999999999995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3" t="s">
        <v>260</v>
      </c>
      <c r="AT309" s="223" t="s">
        <v>142</v>
      </c>
      <c r="AU309" s="223" t="s">
        <v>85</v>
      </c>
      <c r="AY309" s="17" t="s">
        <v>141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7" t="s">
        <v>83</v>
      </c>
      <c r="BK309" s="224">
        <f>ROUND(I309*H309,2)</f>
        <v>0</v>
      </c>
      <c r="BL309" s="17" t="s">
        <v>260</v>
      </c>
      <c r="BM309" s="223" t="s">
        <v>1397</v>
      </c>
    </row>
    <row r="310" s="2" customFormat="1" ht="21.75" customHeight="1">
      <c r="A310" s="38"/>
      <c r="B310" s="39"/>
      <c r="C310" s="211" t="s">
        <v>946</v>
      </c>
      <c r="D310" s="211" t="s">
        <v>142</v>
      </c>
      <c r="E310" s="212" t="s">
        <v>1398</v>
      </c>
      <c r="F310" s="213" t="s">
        <v>1399</v>
      </c>
      <c r="G310" s="214" t="s">
        <v>629</v>
      </c>
      <c r="H310" s="215">
        <v>1</v>
      </c>
      <c r="I310" s="216"/>
      <c r="J310" s="217">
        <f>ROUND(I310*H310,2)</f>
        <v>0</v>
      </c>
      <c r="K310" s="218"/>
      <c r="L310" s="44"/>
      <c r="M310" s="219" t="s">
        <v>1</v>
      </c>
      <c r="N310" s="220" t="s">
        <v>40</v>
      </c>
      <c r="O310" s="91"/>
      <c r="P310" s="221">
        <f>O310*H310</f>
        <v>0</v>
      </c>
      <c r="Q310" s="221">
        <v>0</v>
      </c>
      <c r="R310" s="221">
        <f>Q310*H310</f>
        <v>0</v>
      </c>
      <c r="S310" s="221">
        <v>0.024500000000000001</v>
      </c>
      <c r="T310" s="222">
        <f>S310*H310</f>
        <v>0.024500000000000001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23" t="s">
        <v>260</v>
      </c>
      <c r="AT310" s="223" t="s">
        <v>142</v>
      </c>
      <c r="AU310" s="223" t="s">
        <v>85</v>
      </c>
      <c r="AY310" s="17" t="s">
        <v>141</v>
      </c>
      <c r="BE310" s="224">
        <f>IF(N310="základní",J310,0)</f>
        <v>0</v>
      </c>
      <c r="BF310" s="224">
        <f>IF(N310="snížená",J310,0)</f>
        <v>0</v>
      </c>
      <c r="BG310" s="224">
        <f>IF(N310="zákl. přenesená",J310,0)</f>
        <v>0</v>
      </c>
      <c r="BH310" s="224">
        <f>IF(N310="sníž. přenesená",J310,0)</f>
        <v>0</v>
      </c>
      <c r="BI310" s="224">
        <f>IF(N310="nulová",J310,0)</f>
        <v>0</v>
      </c>
      <c r="BJ310" s="17" t="s">
        <v>83</v>
      </c>
      <c r="BK310" s="224">
        <f>ROUND(I310*H310,2)</f>
        <v>0</v>
      </c>
      <c r="BL310" s="17" t="s">
        <v>260</v>
      </c>
      <c r="BM310" s="223" t="s">
        <v>1400</v>
      </c>
    </row>
    <row r="311" s="2" customFormat="1" ht="24.15" customHeight="1">
      <c r="A311" s="38"/>
      <c r="B311" s="39"/>
      <c r="C311" s="211" t="s">
        <v>952</v>
      </c>
      <c r="D311" s="211" t="s">
        <v>142</v>
      </c>
      <c r="E311" s="212" t="s">
        <v>1401</v>
      </c>
      <c r="F311" s="213" t="s">
        <v>1402</v>
      </c>
      <c r="G311" s="214" t="s">
        <v>629</v>
      </c>
      <c r="H311" s="215">
        <v>4</v>
      </c>
      <c r="I311" s="216"/>
      <c r="J311" s="217">
        <f>ROUND(I311*H311,2)</f>
        <v>0</v>
      </c>
      <c r="K311" s="218"/>
      <c r="L311" s="44"/>
      <c r="M311" s="219" t="s">
        <v>1</v>
      </c>
      <c r="N311" s="220" t="s">
        <v>40</v>
      </c>
      <c r="O311" s="91"/>
      <c r="P311" s="221">
        <f>O311*H311</f>
        <v>0</v>
      </c>
      <c r="Q311" s="221">
        <v>0</v>
      </c>
      <c r="R311" s="221">
        <f>Q311*H311</f>
        <v>0</v>
      </c>
      <c r="S311" s="221">
        <v>0.0091999999999999998</v>
      </c>
      <c r="T311" s="222">
        <f>S311*H311</f>
        <v>0.036799999999999999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3" t="s">
        <v>260</v>
      </c>
      <c r="AT311" s="223" t="s">
        <v>142</v>
      </c>
      <c r="AU311" s="223" t="s">
        <v>85</v>
      </c>
      <c r="AY311" s="17" t="s">
        <v>141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17" t="s">
        <v>83</v>
      </c>
      <c r="BK311" s="224">
        <f>ROUND(I311*H311,2)</f>
        <v>0</v>
      </c>
      <c r="BL311" s="17" t="s">
        <v>260</v>
      </c>
      <c r="BM311" s="223" t="s">
        <v>1403</v>
      </c>
    </row>
    <row r="312" s="2" customFormat="1" ht="16.5" customHeight="1">
      <c r="A312" s="38"/>
      <c r="B312" s="39"/>
      <c r="C312" s="211" t="s">
        <v>959</v>
      </c>
      <c r="D312" s="211" t="s">
        <v>142</v>
      </c>
      <c r="E312" s="212" t="s">
        <v>1404</v>
      </c>
      <c r="F312" s="213" t="s">
        <v>1405</v>
      </c>
      <c r="G312" s="214" t="s">
        <v>629</v>
      </c>
      <c r="H312" s="215">
        <v>4</v>
      </c>
      <c r="I312" s="216"/>
      <c r="J312" s="217">
        <f>ROUND(I312*H312,2)</f>
        <v>0</v>
      </c>
      <c r="K312" s="218"/>
      <c r="L312" s="44"/>
      <c r="M312" s="219" t="s">
        <v>1</v>
      </c>
      <c r="N312" s="220" t="s">
        <v>40</v>
      </c>
      <c r="O312" s="91"/>
      <c r="P312" s="221">
        <f>O312*H312</f>
        <v>0</v>
      </c>
      <c r="Q312" s="221">
        <v>0.00042999999999999999</v>
      </c>
      <c r="R312" s="221">
        <f>Q312*H312</f>
        <v>0.00172</v>
      </c>
      <c r="S312" s="221">
        <v>0</v>
      </c>
      <c r="T312" s="222">
        <f>S312*H312</f>
        <v>0</v>
      </c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R312" s="223" t="s">
        <v>146</v>
      </c>
      <c r="AT312" s="223" t="s">
        <v>142</v>
      </c>
      <c r="AU312" s="223" t="s">
        <v>85</v>
      </c>
      <c r="AY312" s="17" t="s">
        <v>141</v>
      </c>
      <c r="BE312" s="224">
        <f>IF(N312="základní",J312,0)</f>
        <v>0</v>
      </c>
      <c r="BF312" s="224">
        <f>IF(N312="snížená",J312,0)</f>
        <v>0</v>
      </c>
      <c r="BG312" s="224">
        <f>IF(N312="zákl. přenesená",J312,0)</f>
        <v>0</v>
      </c>
      <c r="BH312" s="224">
        <f>IF(N312="sníž. přenesená",J312,0)</f>
        <v>0</v>
      </c>
      <c r="BI312" s="224">
        <f>IF(N312="nulová",J312,0)</f>
        <v>0</v>
      </c>
      <c r="BJ312" s="17" t="s">
        <v>83</v>
      </c>
      <c r="BK312" s="224">
        <f>ROUND(I312*H312,2)</f>
        <v>0</v>
      </c>
      <c r="BL312" s="17" t="s">
        <v>146</v>
      </c>
      <c r="BM312" s="223" t="s">
        <v>1406</v>
      </c>
    </row>
    <row r="313" s="12" customFormat="1">
      <c r="A313" s="12"/>
      <c r="B313" s="225"/>
      <c r="C313" s="226"/>
      <c r="D313" s="227" t="s">
        <v>148</v>
      </c>
      <c r="E313" s="228" t="s">
        <v>1</v>
      </c>
      <c r="F313" s="229" t="s">
        <v>1407</v>
      </c>
      <c r="G313" s="226"/>
      <c r="H313" s="230">
        <v>4</v>
      </c>
      <c r="I313" s="231"/>
      <c r="J313" s="226"/>
      <c r="K313" s="226"/>
      <c r="L313" s="232"/>
      <c r="M313" s="233"/>
      <c r="N313" s="234"/>
      <c r="O313" s="234"/>
      <c r="P313" s="234"/>
      <c r="Q313" s="234"/>
      <c r="R313" s="234"/>
      <c r="S313" s="234"/>
      <c r="T313" s="235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T313" s="236" t="s">
        <v>148</v>
      </c>
      <c r="AU313" s="236" t="s">
        <v>85</v>
      </c>
      <c r="AV313" s="12" t="s">
        <v>85</v>
      </c>
      <c r="AW313" s="12" t="s">
        <v>32</v>
      </c>
      <c r="AX313" s="12" t="s">
        <v>83</v>
      </c>
      <c r="AY313" s="236" t="s">
        <v>141</v>
      </c>
    </row>
    <row r="314" s="2" customFormat="1" ht="16.5" customHeight="1">
      <c r="A314" s="38"/>
      <c r="B314" s="39"/>
      <c r="C314" s="211" t="s">
        <v>1408</v>
      </c>
      <c r="D314" s="211" t="s">
        <v>142</v>
      </c>
      <c r="E314" s="212" t="s">
        <v>1409</v>
      </c>
      <c r="F314" s="213" t="s">
        <v>1410</v>
      </c>
      <c r="G314" s="214" t="s">
        <v>629</v>
      </c>
      <c r="H314" s="215">
        <v>4</v>
      </c>
      <c r="I314" s="216"/>
      <c r="J314" s="217">
        <f>ROUND(I314*H314,2)</f>
        <v>0</v>
      </c>
      <c r="K314" s="218"/>
      <c r="L314" s="44"/>
      <c r="M314" s="219" t="s">
        <v>1</v>
      </c>
      <c r="N314" s="220" t="s">
        <v>40</v>
      </c>
      <c r="O314" s="91"/>
      <c r="P314" s="221">
        <f>O314*H314</f>
        <v>0</v>
      </c>
      <c r="Q314" s="221">
        <v>0</v>
      </c>
      <c r="R314" s="221">
        <f>Q314*H314</f>
        <v>0</v>
      </c>
      <c r="S314" s="221">
        <v>0.034700000000000002</v>
      </c>
      <c r="T314" s="222">
        <f>S314*H314</f>
        <v>0.13880000000000001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3" t="s">
        <v>260</v>
      </c>
      <c r="AT314" s="223" t="s">
        <v>142</v>
      </c>
      <c r="AU314" s="223" t="s">
        <v>85</v>
      </c>
      <c r="AY314" s="17" t="s">
        <v>141</v>
      </c>
      <c r="BE314" s="224">
        <f>IF(N314="základní",J314,0)</f>
        <v>0</v>
      </c>
      <c r="BF314" s="224">
        <f>IF(N314="snížená",J314,0)</f>
        <v>0</v>
      </c>
      <c r="BG314" s="224">
        <f>IF(N314="zákl. přenesená",J314,0)</f>
        <v>0</v>
      </c>
      <c r="BH314" s="224">
        <f>IF(N314="sníž. přenesená",J314,0)</f>
        <v>0</v>
      </c>
      <c r="BI314" s="224">
        <f>IF(N314="nulová",J314,0)</f>
        <v>0</v>
      </c>
      <c r="BJ314" s="17" t="s">
        <v>83</v>
      </c>
      <c r="BK314" s="224">
        <f>ROUND(I314*H314,2)</f>
        <v>0</v>
      </c>
      <c r="BL314" s="17" t="s">
        <v>260</v>
      </c>
      <c r="BM314" s="223" t="s">
        <v>1411</v>
      </c>
    </row>
    <row r="315" s="2" customFormat="1" ht="16.5" customHeight="1">
      <c r="A315" s="38"/>
      <c r="B315" s="39"/>
      <c r="C315" s="211" t="s">
        <v>1412</v>
      </c>
      <c r="D315" s="211" t="s">
        <v>142</v>
      </c>
      <c r="E315" s="212" t="s">
        <v>1413</v>
      </c>
      <c r="F315" s="213" t="s">
        <v>1414</v>
      </c>
      <c r="G315" s="214" t="s">
        <v>629</v>
      </c>
      <c r="H315" s="215">
        <v>4</v>
      </c>
      <c r="I315" s="216"/>
      <c r="J315" s="217">
        <f>ROUND(I315*H315,2)</f>
        <v>0</v>
      </c>
      <c r="K315" s="218"/>
      <c r="L315" s="44"/>
      <c r="M315" s="219" t="s">
        <v>1</v>
      </c>
      <c r="N315" s="220" t="s">
        <v>40</v>
      </c>
      <c r="O315" s="91"/>
      <c r="P315" s="221">
        <f>O315*H315</f>
        <v>0</v>
      </c>
      <c r="Q315" s="221">
        <v>0.00059000000000000003</v>
      </c>
      <c r="R315" s="221">
        <f>Q315*H315</f>
        <v>0.0023600000000000001</v>
      </c>
      <c r="S315" s="221">
        <v>0</v>
      </c>
      <c r="T315" s="22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3" t="s">
        <v>260</v>
      </c>
      <c r="AT315" s="223" t="s">
        <v>142</v>
      </c>
      <c r="AU315" s="223" t="s">
        <v>85</v>
      </c>
      <c r="AY315" s="17" t="s">
        <v>141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7" t="s">
        <v>83</v>
      </c>
      <c r="BK315" s="224">
        <f>ROUND(I315*H315,2)</f>
        <v>0</v>
      </c>
      <c r="BL315" s="17" t="s">
        <v>260</v>
      </c>
      <c r="BM315" s="223" t="s">
        <v>1415</v>
      </c>
    </row>
    <row r="316" s="2" customFormat="1" ht="24.15" customHeight="1">
      <c r="A316" s="38"/>
      <c r="B316" s="39"/>
      <c r="C316" s="258" t="s">
        <v>1416</v>
      </c>
      <c r="D316" s="258" t="s">
        <v>599</v>
      </c>
      <c r="E316" s="259" t="s">
        <v>1417</v>
      </c>
      <c r="F316" s="260" t="s">
        <v>1418</v>
      </c>
      <c r="G316" s="261" t="s">
        <v>153</v>
      </c>
      <c r="H316" s="262">
        <v>4</v>
      </c>
      <c r="I316" s="263"/>
      <c r="J316" s="264">
        <f>ROUND(I316*H316,2)</f>
        <v>0</v>
      </c>
      <c r="K316" s="265"/>
      <c r="L316" s="266"/>
      <c r="M316" s="267" t="s">
        <v>1</v>
      </c>
      <c r="N316" s="268" t="s">
        <v>40</v>
      </c>
      <c r="O316" s="91"/>
      <c r="P316" s="221">
        <f>O316*H316</f>
        <v>0</v>
      </c>
      <c r="Q316" s="221">
        <v>0.014</v>
      </c>
      <c r="R316" s="221">
        <f>Q316*H316</f>
        <v>0.056000000000000001</v>
      </c>
      <c r="S316" s="221">
        <v>0</v>
      </c>
      <c r="T316" s="222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3" t="s">
        <v>367</v>
      </c>
      <c r="AT316" s="223" t="s">
        <v>599</v>
      </c>
      <c r="AU316" s="223" t="s">
        <v>85</v>
      </c>
      <c r="AY316" s="17" t="s">
        <v>141</v>
      </c>
      <c r="BE316" s="224">
        <f>IF(N316="základní",J316,0)</f>
        <v>0</v>
      </c>
      <c r="BF316" s="224">
        <f>IF(N316="snížená",J316,0)</f>
        <v>0</v>
      </c>
      <c r="BG316" s="224">
        <f>IF(N316="zákl. přenesená",J316,0)</f>
        <v>0</v>
      </c>
      <c r="BH316" s="224">
        <f>IF(N316="sníž. přenesená",J316,0)</f>
        <v>0</v>
      </c>
      <c r="BI316" s="224">
        <f>IF(N316="nulová",J316,0)</f>
        <v>0</v>
      </c>
      <c r="BJ316" s="17" t="s">
        <v>83</v>
      </c>
      <c r="BK316" s="224">
        <f>ROUND(I316*H316,2)</f>
        <v>0</v>
      </c>
      <c r="BL316" s="17" t="s">
        <v>260</v>
      </c>
      <c r="BM316" s="223" t="s">
        <v>1419</v>
      </c>
    </row>
    <row r="317" s="2" customFormat="1" ht="21.75" customHeight="1">
      <c r="A317" s="38"/>
      <c r="B317" s="39"/>
      <c r="C317" s="211" t="s">
        <v>1420</v>
      </c>
      <c r="D317" s="211" t="s">
        <v>142</v>
      </c>
      <c r="E317" s="212" t="s">
        <v>1421</v>
      </c>
      <c r="F317" s="213" t="s">
        <v>1422</v>
      </c>
      <c r="G317" s="214" t="s">
        <v>153</v>
      </c>
      <c r="H317" s="215">
        <v>4</v>
      </c>
      <c r="I317" s="216"/>
      <c r="J317" s="217">
        <f>ROUND(I317*H317,2)</f>
        <v>0</v>
      </c>
      <c r="K317" s="218"/>
      <c r="L317" s="44"/>
      <c r="M317" s="219" t="s">
        <v>1</v>
      </c>
      <c r="N317" s="220" t="s">
        <v>40</v>
      </c>
      <c r="O317" s="91"/>
      <c r="P317" s="221">
        <f>O317*H317</f>
        <v>0</v>
      </c>
      <c r="Q317" s="221">
        <v>0.00016000000000000001</v>
      </c>
      <c r="R317" s="221">
        <f>Q317*H317</f>
        <v>0.00064000000000000005</v>
      </c>
      <c r="S317" s="221">
        <v>0</v>
      </c>
      <c r="T317" s="222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3" t="s">
        <v>260</v>
      </c>
      <c r="AT317" s="223" t="s">
        <v>142</v>
      </c>
      <c r="AU317" s="223" t="s">
        <v>85</v>
      </c>
      <c r="AY317" s="17" t="s">
        <v>141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7" t="s">
        <v>83</v>
      </c>
      <c r="BK317" s="224">
        <f>ROUND(I317*H317,2)</f>
        <v>0</v>
      </c>
      <c r="BL317" s="17" t="s">
        <v>260</v>
      </c>
      <c r="BM317" s="223" t="s">
        <v>1423</v>
      </c>
    </row>
    <row r="318" s="2" customFormat="1" ht="21.75" customHeight="1">
      <c r="A318" s="38"/>
      <c r="B318" s="39"/>
      <c r="C318" s="211" t="s">
        <v>1424</v>
      </c>
      <c r="D318" s="211" t="s">
        <v>142</v>
      </c>
      <c r="E318" s="212" t="s">
        <v>1425</v>
      </c>
      <c r="F318" s="213" t="s">
        <v>1426</v>
      </c>
      <c r="G318" s="214" t="s">
        <v>153</v>
      </c>
      <c r="H318" s="215">
        <v>4</v>
      </c>
      <c r="I318" s="216"/>
      <c r="J318" s="217">
        <f>ROUND(I318*H318,2)</f>
        <v>0</v>
      </c>
      <c r="K318" s="218"/>
      <c r="L318" s="44"/>
      <c r="M318" s="219" t="s">
        <v>1</v>
      </c>
      <c r="N318" s="220" t="s">
        <v>40</v>
      </c>
      <c r="O318" s="91"/>
      <c r="P318" s="221">
        <f>O318*H318</f>
        <v>0</v>
      </c>
      <c r="Q318" s="221">
        <v>0.00016000000000000001</v>
      </c>
      <c r="R318" s="221">
        <f>Q318*H318</f>
        <v>0.00064000000000000005</v>
      </c>
      <c r="S318" s="221">
        <v>0</v>
      </c>
      <c r="T318" s="222">
        <f>S318*H318</f>
        <v>0</v>
      </c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R318" s="223" t="s">
        <v>260</v>
      </c>
      <c r="AT318" s="223" t="s">
        <v>142</v>
      </c>
      <c r="AU318" s="223" t="s">
        <v>85</v>
      </c>
      <c r="AY318" s="17" t="s">
        <v>141</v>
      </c>
      <c r="BE318" s="224">
        <f>IF(N318="základní",J318,0)</f>
        <v>0</v>
      </c>
      <c r="BF318" s="224">
        <f>IF(N318="snížená",J318,0)</f>
        <v>0</v>
      </c>
      <c r="BG318" s="224">
        <f>IF(N318="zákl. přenesená",J318,0)</f>
        <v>0</v>
      </c>
      <c r="BH318" s="224">
        <f>IF(N318="sníž. přenesená",J318,0)</f>
        <v>0</v>
      </c>
      <c r="BI318" s="224">
        <f>IF(N318="nulová",J318,0)</f>
        <v>0</v>
      </c>
      <c r="BJ318" s="17" t="s">
        <v>83</v>
      </c>
      <c r="BK318" s="224">
        <f>ROUND(I318*H318,2)</f>
        <v>0</v>
      </c>
      <c r="BL318" s="17" t="s">
        <v>260</v>
      </c>
      <c r="BM318" s="223" t="s">
        <v>1427</v>
      </c>
    </row>
    <row r="319" s="2" customFormat="1" ht="21.75" customHeight="1">
      <c r="A319" s="38"/>
      <c r="B319" s="39"/>
      <c r="C319" s="258" t="s">
        <v>1428</v>
      </c>
      <c r="D319" s="258" t="s">
        <v>599</v>
      </c>
      <c r="E319" s="259" t="s">
        <v>1429</v>
      </c>
      <c r="F319" s="260" t="s">
        <v>1430</v>
      </c>
      <c r="G319" s="261" t="s">
        <v>153</v>
      </c>
      <c r="H319" s="262">
        <v>4</v>
      </c>
      <c r="I319" s="263"/>
      <c r="J319" s="264">
        <f>ROUND(I319*H319,2)</f>
        <v>0</v>
      </c>
      <c r="K319" s="265"/>
      <c r="L319" s="266"/>
      <c r="M319" s="267" t="s">
        <v>1</v>
      </c>
      <c r="N319" s="268" t="s">
        <v>40</v>
      </c>
      <c r="O319" s="91"/>
      <c r="P319" s="221">
        <f>O319*H319</f>
        <v>0</v>
      </c>
      <c r="Q319" s="221">
        <v>0</v>
      </c>
      <c r="R319" s="221">
        <f>Q319*H319</f>
        <v>0</v>
      </c>
      <c r="S319" s="221">
        <v>0</v>
      </c>
      <c r="T319" s="222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3" t="s">
        <v>367</v>
      </c>
      <c r="AT319" s="223" t="s">
        <v>599</v>
      </c>
      <c r="AU319" s="223" t="s">
        <v>85</v>
      </c>
      <c r="AY319" s="17" t="s">
        <v>141</v>
      </c>
      <c r="BE319" s="224">
        <f>IF(N319="základní",J319,0)</f>
        <v>0</v>
      </c>
      <c r="BF319" s="224">
        <f>IF(N319="snížená",J319,0)</f>
        <v>0</v>
      </c>
      <c r="BG319" s="224">
        <f>IF(N319="zákl. přenesená",J319,0)</f>
        <v>0</v>
      </c>
      <c r="BH319" s="224">
        <f>IF(N319="sníž. přenesená",J319,0)</f>
        <v>0</v>
      </c>
      <c r="BI319" s="224">
        <f>IF(N319="nulová",J319,0)</f>
        <v>0</v>
      </c>
      <c r="BJ319" s="17" t="s">
        <v>83</v>
      </c>
      <c r="BK319" s="224">
        <f>ROUND(I319*H319,2)</f>
        <v>0</v>
      </c>
      <c r="BL319" s="17" t="s">
        <v>260</v>
      </c>
      <c r="BM319" s="223" t="s">
        <v>1431</v>
      </c>
    </row>
    <row r="320" s="2" customFormat="1" ht="21.75" customHeight="1">
      <c r="A320" s="38"/>
      <c r="B320" s="39"/>
      <c r="C320" s="258" t="s">
        <v>1432</v>
      </c>
      <c r="D320" s="258" t="s">
        <v>599</v>
      </c>
      <c r="E320" s="259" t="s">
        <v>1433</v>
      </c>
      <c r="F320" s="260" t="s">
        <v>1422</v>
      </c>
      <c r="G320" s="261" t="s">
        <v>153</v>
      </c>
      <c r="H320" s="262">
        <v>4</v>
      </c>
      <c r="I320" s="263"/>
      <c r="J320" s="264">
        <f>ROUND(I320*H320,2)</f>
        <v>0</v>
      </c>
      <c r="K320" s="265"/>
      <c r="L320" s="266"/>
      <c r="M320" s="267" t="s">
        <v>1</v>
      </c>
      <c r="N320" s="268" t="s">
        <v>40</v>
      </c>
      <c r="O320" s="91"/>
      <c r="P320" s="221">
        <f>O320*H320</f>
        <v>0</v>
      </c>
      <c r="Q320" s="221">
        <v>0.00016000000000000001</v>
      </c>
      <c r="R320" s="221">
        <f>Q320*H320</f>
        <v>0.00064000000000000005</v>
      </c>
      <c r="S320" s="221">
        <v>0</v>
      </c>
      <c r="T320" s="222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3" t="s">
        <v>367</v>
      </c>
      <c r="AT320" s="223" t="s">
        <v>599</v>
      </c>
      <c r="AU320" s="223" t="s">
        <v>85</v>
      </c>
      <c r="AY320" s="17" t="s">
        <v>141</v>
      </c>
      <c r="BE320" s="224">
        <f>IF(N320="základní",J320,0)</f>
        <v>0</v>
      </c>
      <c r="BF320" s="224">
        <f>IF(N320="snížená",J320,0)</f>
        <v>0</v>
      </c>
      <c r="BG320" s="224">
        <f>IF(N320="zákl. přenesená",J320,0)</f>
        <v>0</v>
      </c>
      <c r="BH320" s="224">
        <f>IF(N320="sníž. přenesená",J320,0)</f>
        <v>0</v>
      </c>
      <c r="BI320" s="224">
        <f>IF(N320="nulová",J320,0)</f>
        <v>0</v>
      </c>
      <c r="BJ320" s="17" t="s">
        <v>83</v>
      </c>
      <c r="BK320" s="224">
        <f>ROUND(I320*H320,2)</f>
        <v>0</v>
      </c>
      <c r="BL320" s="17" t="s">
        <v>260</v>
      </c>
      <c r="BM320" s="223" t="s">
        <v>1434</v>
      </c>
    </row>
    <row r="321" s="2" customFormat="1" ht="21.75" customHeight="1">
      <c r="A321" s="38"/>
      <c r="B321" s="39"/>
      <c r="C321" s="211" t="s">
        <v>1435</v>
      </c>
      <c r="D321" s="211" t="s">
        <v>142</v>
      </c>
      <c r="E321" s="212" t="s">
        <v>1436</v>
      </c>
      <c r="F321" s="213" t="s">
        <v>1437</v>
      </c>
      <c r="G321" s="214" t="s">
        <v>153</v>
      </c>
      <c r="H321" s="215">
        <v>32</v>
      </c>
      <c r="I321" s="216"/>
      <c r="J321" s="217">
        <f>ROUND(I321*H321,2)</f>
        <v>0</v>
      </c>
      <c r="K321" s="218"/>
      <c r="L321" s="44"/>
      <c r="M321" s="219" t="s">
        <v>1</v>
      </c>
      <c r="N321" s="220" t="s">
        <v>40</v>
      </c>
      <c r="O321" s="91"/>
      <c r="P321" s="221">
        <f>O321*H321</f>
        <v>0</v>
      </c>
      <c r="Q321" s="221">
        <v>4.0000000000000003E-05</v>
      </c>
      <c r="R321" s="221">
        <f>Q321*H321</f>
        <v>0.0012800000000000001</v>
      </c>
      <c r="S321" s="221">
        <v>0</v>
      </c>
      <c r="T321" s="22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3" t="s">
        <v>260</v>
      </c>
      <c r="AT321" s="223" t="s">
        <v>142</v>
      </c>
      <c r="AU321" s="223" t="s">
        <v>85</v>
      </c>
      <c r="AY321" s="17" t="s">
        <v>141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7" t="s">
        <v>83</v>
      </c>
      <c r="BK321" s="224">
        <f>ROUND(I321*H321,2)</f>
        <v>0</v>
      </c>
      <c r="BL321" s="17" t="s">
        <v>260</v>
      </c>
      <c r="BM321" s="223" t="s">
        <v>1438</v>
      </c>
    </row>
    <row r="322" s="2" customFormat="1" ht="33" customHeight="1">
      <c r="A322" s="38"/>
      <c r="B322" s="39"/>
      <c r="C322" s="258" t="s">
        <v>1439</v>
      </c>
      <c r="D322" s="258" t="s">
        <v>599</v>
      </c>
      <c r="E322" s="259" t="s">
        <v>1440</v>
      </c>
      <c r="F322" s="260" t="s">
        <v>1441</v>
      </c>
      <c r="G322" s="261" t="s">
        <v>153</v>
      </c>
      <c r="H322" s="262">
        <v>32</v>
      </c>
      <c r="I322" s="263"/>
      <c r="J322" s="264">
        <f>ROUND(I322*H322,2)</f>
        <v>0</v>
      </c>
      <c r="K322" s="265"/>
      <c r="L322" s="266"/>
      <c r="M322" s="267" t="s">
        <v>1</v>
      </c>
      <c r="N322" s="268" t="s">
        <v>40</v>
      </c>
      <c r="O322" s="91"/>
      <c r="P322" s="221">
        <f>O322*H322</f>
        <v>0</v>
      </c>
      <c r="Q322" s="221">
        <v>0</v>
      </c>
      <c r="R322" s="221">
        <f>Q322*H322</f>
        <v>0</v>
      </c>
      <c r="S322" s="221">
        <v>0</v>
      </c>
      <c r="T322" s="222">
        <f>S322*H322</f>
        <v>0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3" t="s">
        <v>367</v>
      </c>
      <c r="AT322" s="223" t="s">
        <v>599</v>
      </c>
      <c r="AU322" s="223" t="s">
        <v>85</v>
      </c>
      <c r="AY322" s="17" t="s">
        <v>141</v>
      </c>
      <c r="BE322" s="224">
        <f>IF(N322="základní",J322,0)</f>
        <v>0</v>
      </c>
      <c r="BF322" s="224">
        <f>IF(N322="snížená",J322,0)</f>
        <v>0</v>
      </c>
      <c r="BG322" s="224">
        <f>IF(N322="zákl. přenesená",J322,0)</f>
        <v>0</v>
      </c>
      <c r="BH322" s="224">
        <f>IF(N322="sníž. přenesená",J322,0)</f>
        <v>0</v>
      </c>
      <c r="BI322" s="224">
        <f>IF(N322="nulová",J322,0)</f>
        <v>0</v>
      </c>
      <c r="BJ322" s="17" t="s">
        <v>83</v>
      </c>
      <c r="BK322" s="224">
        <f>ROUND(I322*H322,2)</f>
        <v>0</v>
      </c>
      <c r="BL322" s="17" t="s">
        <v>260</v>
      </c>
      <c r="BM322" s="223" t="s">
        <v>1442</v>
      </c>
    </row>
    <row r="323" s="2" customFormat="1" ht="16.5" customHeight="1">
      <c r="A323" s="38"/>
      <c r="B323" s="39"/>
      <c r="C323" s="258" t="s">
        <v>1443</v>
      </c>
      <c r="D323" s="258" t="s">
        <v>599</v>
      </c>
      <c r="E323" s="259" t="s">
        <v>1444</v>
      </c>
      <c r="F323" s="260" t="s">
        <v>1445</v>
      </c>
      <c r="G323" s="261" t="s">
        <v>153</v>
      </c>
      <c r="H323" s="262">
        <v>12</v>
      </c>
      <c r="I323" s="263"/>
      <c r="J323" s="264">
        <f>ROUND(I323*H323,2)</f>
        <v>0</v>
      </c>
      <c r="K323" s="265"/>
      <c r="L323" s="266"/>
      <c r="M323" s="267" t="s">
        <v>1</v>
      </c>
      <c r="N323" s="268" t="s">
        <v>40</v>
      </c>
      <c r="O323" s="91"/>
      <c r="P323" s="221">
        <f>O323*H323</f>
        <v>0</v>
      </c>
      <c r="Q323" s="221">
        <v>0.0018</v>
      </c>
      <c r="R323" s="221">
        <f>Q323*H323</f>
        <v>0.021600000000000001</v>
      </c>
      <c r="S323" s="221">
        <v>0</v>
      </c>
      <c r="T323" s="222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23" t="s">
        <v>367</v>
      </c>
      <c r="AT323" s="223" t="s">
        <v>599</v>
      </c>
      <c r="AU323" s="223" t="s">
        <v>85</v>
      </c>
      <c r="AY323" s="17" t="s">
        <v>141</v>
      </c>
      <c r="BE323" s="224">
        <f>IF(N323="základní",J323,0)</f>
        <v>0</v>
      </c>
      <c r="BF323" s="224">
        <f>IF(N323="snížená",J323,0)</f>
        <v>0</v>
      </c>
      <c r="BG323" s="224">
        <f>IF(N323="zákl. přenesená",J323,0)</f>
        <v>0</v>
      </c>
      <c r="BH323" s="224">
        <f>IF(N323="sníž. přenesená",J323,0)</f>
        <v>0</v>
      </c>
      <c r="BI323" s="224">
        <f>IF(N323="nulová",J323,0)</f>
        <v>0</v>
      </c>
      <c r="BJ323" s="17" t="s">
        <v>83</v>
      </c>
      <c r="BK323" s="224">
        <f>ROUND(I323*H323,2)</f>
        <v>0</v>
      </c>
      <c r="BL323" s="17" t="s">
        <v>260</v>
      </c>
      <c r="BM323" s="223" t="s">
        <v>1446</v>
      </c>
    </row>
    <row r="324" s="2" customFormat="1" ht="24.15" customHeight="1">
      <c r="A324" s="38"/>
      <c r="B324" s="39"/>
      <c r="C324" s="211" t="s">
        <v>1447</v>
      </c>
      <c r="D324" s="211" t="s">
        <v>142</v>
      </c>
      <c r="E324" s="212" t="s">
        <v>1448</v>
      </c>
      <c r="F324" s="213" t="s">
        <v>1449</v>
      </c>
      <c r="G324" s="214" t="s">
        <v>153</v>
      </c>
      <c r="H324" s="215">
        <v>20</v>
      </c>
      <c r="I324" s="216"/>
      <c r="J324" s="217">
        <f>ROUND(I324*H324,2)</f>
        <v>0</v>
      </c>
      <c r="K324" s="218"/>
      <c r="L324" s="44"/>
      <c r="M324" s="219" t="s">
        <v>1</v>
      </c>
      <c r="N324" s="220" t="s">
        <v>40</v>
      </c>
      <c r="O324" s="91"/>
      <c r="P324" s="221">
        <f>O324*H324</f>
        <v>0</v>
      </c>
      <c r="Q324" s="221">
        <v>4.0000000000000003E-05</v>
      </c>
      <c r="R324" s="221">
        <f>Q324*H324</f>
        <v>0.00080000000000000004</v>
      </c>
      <c r="S324" s="221">
        <v>0</v>
      </c>
      <c r="T324" s="222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23" t="s">
        <v>260</v>
      </c>
      <c r="AT324" s="223" t="s">
        <v>142</v>
      </c>
      <c r="AU324" s="223" t="s">
        <v>85</v>
      </c>
      <c r="AY324" s="17" t="s">
        <v>141</v>
      </c>
      <c r="BE324" s="224">
        <f>IF(N324="základní",J324,0)</f>
        <v>0</v>
      </c>
      <c r="BF324" s="224">
        <f>IF(N324="snížená",J324,0)</f>
        <v>0</v>
      </c>
      <c r="BG324" s="224">
        <f>IF(N324="zákl. přenesená",J324,0)</f>
        <v>0</v>
      </c>
      <c r="BH324" s="224">
        <f>IF(N324="sníž. přenesená",J324,0)</f>
        <v>0</v>
      </c>
      <c r="BI324" s="224">
        <f>IF(N324="nulová",J324,0)</f>
        <v>0</v>
      </c>
      <c r="BJ324" s="17" t="s">
        <v>83</v>
      </c>
      <c r="BK324" s="224">
        <f>ROUND(I324*H324,2)</f>
        <v>0</v>
      </c>
      <c r="BL324" s="17" t="s">
        <v>260</v>
      </c>
      <c r="BM324" s="223" t="s">
        <v>1450</v>
      </c>
    </row>
    <row r="325" s="2" customFormat="1" ht="24.15" customHeight="1">
      <c r="A325" s="38"/>
      <c r="B325" s="39"/>
      <c r="C325" s="258" t="s">
        <v>1451</v>
      </c>
      <c r="D325" s="258" t="s">
        <v>599</v>
      </c>
      <c r="E325" s="259" t="s">
        <v>1452</v>
      </c>
      <c r="F325" s="260" t="s">
        <v>1453</v>
      </c>
      <c r="G325" s="261" t="s">
        <v>153</v>
      </c>
      <c r="H325" s="262">
        <v>20</v>
      </c>
      <c r="I325" s="263"/>
      <c r="J325" s="264">
        <f>ROUND(I325*H325,2)</f>
        <v>0</v>
      </c>
      <c r="K325" s="265"/>
      <c r="L325" s="266"/>
      <c r="M325" s="267" t="s">
        <v>1</v>
      </c>
      <c r="N325" s="268" t="s">
        <v>40</v>
      </c>
      <c r="O325" s="91"/>
      <c r="P325" s="221">
        <f>O325*H325</f>
        <v>0</v>
      </c>
      <c r="Q325" s="221">
        <v>0.0018</v>
      </c>
      <c r="R325" s="221">
        <f>Q325*H325</f>
        <v>0.035999999999999997</v>
      </c>
      <c r="S325" s="221">
        <v>0</v>
      </c>
      <c r="T325" s="222">
        <f>S325*H325</f>
        <v>0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3" t="s">
        <v>367</v>
      </c>
      <c r="AT325" s="223" t="s">
        <v>599</v>
      </c>
      <c r="AU325" s="223" t="s">
        <v>85</v>
      </c>
      <c r="AY325" s="17" t="s">
        <v>141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7" t="s">
        <v>83</v>
      </c>
      <c r="BK325" s="224">
        <f>ROUND(I325*H325,2)</f>
        <v>0</v>
      </c>
      <c r="BL325" s="17" t="s">
        <v>260</v>
      </c>
      <c r="BM325" s="223" t="s">
        <v>1454</v>
      </c>
    </row>
    <row r="326" s="2" customFormat="1" ht="24.15" customHeight="1">
      <c r="A326" s="38"/>
      <c r="B326" s="39"/>
      <c r="C326" s="211" t="s">
        <v>1455</v>
      </c>
      <c r="D326" s="211" t="s">
        <v>142</v>
      </c>
      <c r="E326" s="212" t="s">
        <v>1456</v>
      </c>
      <c r="F326" s="213" t="s">
        <v>1457</v>
      </c>
      <c r="G326" s="214" t="s">
        <v>153</v>
      </c>
      <c r="H326" s="215">
        <v>2</v>
      </c>
      <c r="I326" s="216"/>
      <c r="J326" s="217">
        <f>ROUND(I326*H326,2)</f>
        <v>0</v>
      </c>
      <c r="K326" s="218"/>
      <c r="L326" s="44"/>
      <c r="M326" s="219" t="s">
        <v>1</v>
      </c>
      <c r="N326" s="220" t="s">
        <v>40</v>
      </c>
      <c r="O326" s="91"/>
      <c r="P326" s="221">
        <f>O326*H326</f>
        <v>0</v>
      </c>
      <c r="Q326" s="221">
        <v>4.0000000000000003E-05</v>
      </c>
      <c r="R326" s="221">
        <f>Q326*H326</f>
        <v>8.0000000000000007E-05</v>
      </c>
      <c r="S326" s="221">
        <v>0</v>
      </c>
      <c r="T326" s="222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3" t="s">
        <v>260</v>
      </c>
      <c r="AT326" s="223" t="s">
        <v>142</v>
      </c>
      <c r="AU326" s="223" t="s">
        <v>85</v>
      </c>
      <c r="AY326" s="17" t="s">
        <v>141</v>
      </c>
      <c r="BE326" s="224">
        <f>IF(N326="základní",J326,0)</f>
        <v>0</v>
      </c>
      <c r="BF326" s="224">
        <f>IF(N326="snížená",J326,0)</f>
        <v>0</v>
      </c>
      <c r="BG326" s="224">
        <f>IF(N326="zákl. přenesená",J326,0)</f>
        <v>0</v>
      </c>
      <c r="BH326" s="224">
        <f>IF(N326="sníž. přenesená",J326,0)</f>
        <v>0</v>
      </c>
      <c r="BI326" s="224">
        <f>IF(N326="nulová",J326,0)</f>
        <v>0</v>
      </c>
      <c r="BJ326" s="17" t="s">
        <v>83</v>
      </c>
      <c r="BK326" s="224">
        <f>ROUND(I326*H326,2)</f>
        <v>0</v>
      </c>
      <c r="BL326" s="17" t="s">
        <v>260</v>
      </c>
      <c r="BM326" s="223" t="s">
        <v>1458</v>
      </c>
    </row>
    <row r="327" s="2" customFormat="1" ht="24.15" customHeight="1">
      <c r="A327" s="38"/>
      <c r="B327" s="39"/>
      <c r="C327" s="258" t="s">
        <v>1459</v>
      </c>
      <c r="D327" s="258" t="s">
        <v>599</v>
      </c>
      <c r="E327" s="259" t="s">
        <v>1460</v>
      </c>
      <c r="F327" s="260" t="s">
        <v>1461</v>
      </c>
      <c r="G327" s="261" t="s">
        <v>153</v>
      </c>
      <c r="H327" s="262">
        <v>2</v>
      </c>
      <c r="I327" s="263"/>
      <c r="J327" s="264">
        <f>ROUND(I327*H327,2)</f>
        <v>0</v>
      </c>
      <c r="K327" s="265"/>
      <c r="L327" s="266"/>
      <c r="M327" s="267" t="s">
        <v>1</v>
      </c>
      <c r="N327" s="268" t="s">
        <v>40</v>
      </c>
      <c r="O327" s="91"/>
      <c r="P327" s="221">
        <f>O327*H327</f>
        <v>0</v>
      </c>
      <c r="Q327" s="221">
        <v>0.0018</v>
      </c>
      <c r="R327" s="221">
        <f>Q327*H327</f>
        <v>0.0035999999999999999</v>
      </c>
      <c r="S327" s="221">
        <v>0</v>
      </c>
      <c r="T327" s="222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3" t="s">
        <v>367</v>
      </c>
      <c r="AT327" s="223" t="s">
        <v>599</v>
      </c>
      <c r="AU327" s="223" t="s">
        <v>85</v>
      </c>
      <c r="AY327" s="17" t="s">
        <v>141</v>
      </c>
      <c r="BE327" s="224">
        <f>IF(N327="základní",J327,0)</f>
        <v>0</v>
      </c>
      <c r="BF327" s="224">
        <f>IF(N327="snížená",J327,0)</f>
        <v>0</v>
      </c>
      <c r="BG327" s="224">
        <f>IF(N327="zákl. přenesená",J327,0)</f>
        <v>0</v>
      </c>
      <c r="BH327" s="224">
        <f>IF(N327="sníž. přenesená",J327,0)</f>
        <v>0</v>
      </c>
      <c r="BI327" s="224">
        <f>IF(N327="nulová",J327,0)</f>
        <v>0</v>
      </c>
      <c r="BJ327" s="17" t="s">
        <v>83</v>
      </c>
      <c r="BK327" s="224">
        <f>ROUND(I327*H327,2)</f>
        <v>0</v>
      </c>
      <c r="BL327" s="17" t="s">
        <v>260</v>
      </c>
      <c r="BM327" s="223" t="s">
        <v>1462</v>
      </c>
    </row>
    <row r="328" s="2" customFormat="1" ht="16.5" customHeight="1">
      <c r="A328" s="38"/>
      <c r="B328" s="39"/>
      <c r="C328" s="211" t="s">
        <v>1463</v>
      </c>
      <c r="D328" s="211" t="s">
        <v>142</v>
      </c>
      <c r="E328" s="212" t="s">
        <v>1464</v>
      </c>
      <c r="F328" s="213" t="s">
        <v>1465</v>
      </c>
      <c r="G328" s="214" t="s">
        <v>153</v>
      </c>
      <c r="H328" s="215">
        <v>1</v>
      </c>
      <c r="I328" s="216"/>
      <c r="J328" s="217">
        <f>ROUND(I328*H328,2)</f>
        <v>0</v>
      </c>
      <c r="K328" s="218"/>
      <c r="L328" s="44"/>
      <c r="M328" s="219" t="s">
        <v>1</v>
      </c>
      <c r="N328" s="220" t="s">
        <v>40</v>
      </c>
      <c r="O328" s="91"/>
      <c r="P328" s="221">
        <f>O328*H328</f>
        <v>0</v>
      </c>
      <c r="Q328" s="221">
        <v>0</v>
      </c>
      <c r="R328" s="221">
        <f>Q328*H328</f>
        <v>0</v>
      </c>
      <c r="S328" s="221">
        <v>0.0022499999999999998</v>
      </c>
      <c r="T328" s="222">
        <f>S328*H328</f>
        <v>0.0022499999999999998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3" t="s">
        <v>260</v>
      </c>
      <c r="AT328" s="223" t="s">
        <v>142</v>
      </c>
      <c r="AU328" s="223" t="s">
        <v>85</v>
      </c>
      <c r="AY328" s="17" t="s">
        <v>141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7" t="s">
        <v>83</v>
      </c>
      <c r="BK328" s="224">
        <f>ROUND(I328*H328,2)</f>
        <v>0</v>
      </c>
      <c r="BL328" s="17" t="s">
        <v>260</v>
      </c>
      <c r="BM328" s="223" t="s">
        <v>1466</v>
      </c>
    </row>
    <row r="329" s="2" customFormat="1" ht="16.5" customHeight="1">
      <c r="A329" s="38"/>
      <c r="B329" s="39"/>
      <c r="C329" s="211" t="s">
        <v>1467</v>
      </c>
      <c r="D329" s="211" t="s">
        <v>142</v>
      </c>
      <c r="E329" s="212" t="s">
        <v>1468</v>
      </c>
      <c r="F329" s="213" t="s">
        <v>1469</v>
      </c>
      <c r="G329" s="214" t="s">
        <v>153</v>
      </c>
      <c r="H329" s="215">
        <v>54</v>
      </c>
      <c r="I329" s="216"/>
      <c r="J329" s="217">
        <f>ROUND(I329*H329,2)</f>
        <v>0</v>
      </c>
      <c r="K329" s="218"/>
      <c r="L329" s="44"/>
      <c r="M329" s="219" t="s">
        <v>1</v>
      </c>
      <c r="N329" s="220" t="s">
        <v>40</v>
      </c>
      <c r="O329" s="91"/>
      <c r="P329" s="221">
        <f>O329*H329</f>
        <v>0</v>
      </c>
      <c r="Q329" s="221">
        <v>0</v>
      </c>
      <c r="R329" s="221">
        <f>Q329*H329</f>
        <v>0</v>
      </c>
      <c r="S329" s="221">
        <v>0.00084999999999999995</v>
      </c>
      <c r="T329" s="222">
        <f>S329*H329</f>
        <v>0.045899999999999996</v>
      </c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R329" s="223" t="s">
        <v>260</v>
      </c>
      <c r="AT329" s="223" t="s">
        <v>142</v>
      </c>
      <c r="AU329" s="223" t="s">
        <v>85</v>
      </c>
      <c r="AY329" s="17" t="s">
        <v>141</v>
      </c>
      <c r="BE329" s="224">
        <f>IF(N329="základní",J329,0)</f>
        <v>0</v>
      </c>
      <c r="BF329" s="224">
        <f>IF(N329="snížená",J329,0)</f>
        <v>0</v>
      </c>
      <c r="BG329" s="224">
        <f>IF(N329="zákl. přenesená",J329,0)</f>
        <v>0</v>
      </c>
      <c r="BH329" s="224">
        <f>IF(N329="sníž. přenesená",J329,0)</f>
        <v>0</v>
      </c>
      <c r="BI329" s="224">
        <f>IF(N329="nulová",J329,0)</f>
        <v>0</v>
      </c>
      <c r="BJ329" s="17" t="s">
        <v>83</v>
      </c>
      <c r="BK329" s="224">
        <f>ROUND(I329*H329,2)</f>
        <v>0</v>
      </c>
      <c r="BL329" s="17" t="s">
        <v>260</v>
      </c>
      <c r="BM329" s="223" t="s">
        <v>1470</v>
      </c>
    </row>
    <row r="330" s="2" customFormat="1" ht="21.75" customHeight="1">
      <c r="A330" s="38"/>
      <c r="B330" s="39"/>
      <c r="C330" s="211" t="s">
        <v>1471</v>
      </c>
      <c r="D330" s="211" t="s">
        <v>142</v>
      </c>
      <c r="E330" s="212" t="s">
        <v>1472</v>
      </c>
      <c r="F330" s="213" t="s">
        <v>1473</v>
      </c>
      <c r="G330" s="214" t="s">
        <v>153</v>
      </c>
      <c r="H330" s="215">
        <v>52</v>
      </c>
      <c r="I330" s="216"/>
      <c r="J330" s="217">
        <f>ROUND(I330*H330,2)</f>
        <v>0</v>
      </c>
      <c r="K330" s="218"/>
      <c r="L330" s="44"/>
      <c r="M330" s="219" t="s">
        <v>1</v>
      </c>
      <c r="N330" s="220" t="s">
        <v>40</v>
      </c>
      <c r="O330" s="91"/>
      <c r="P330" s="221">
        <f>O330*H330</f>
        <v>0</v>
      </c>
      <c r="Q330" s="221">
        <v>0.00013999999999999999</v>
      </c>
      <c r="R330" s="221">
        <f>Q330*H330</f>
        <v>0.0072799999999999991</v>
      </c>
      <c r="S330" s="221">
        <v>0</v>
      </c>
      <c r="T330" s="222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3" t="s">
        <v>260</v>
      </c>
      <c r="AT330" s="223" t="s">
        <v>142</v>
      </c>
      <c r="AU330" s="223" t="s">
        <v>85</v>
      </c>
      <c r="AY330" s="17" t="s">
        <v>141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7" t="s">
        <v>83</v>
      </c>
      <c r="BK330" s="224">
        <f>ROUND(I330*H330,2)</f>
        <v>0</v>
      </c>
      <c r="BL330" s="17" t="s">
        <v>260</v>
      </c>
      <c r="BM330" s="223" t="s">
        <v>1474</v>
      </c>
    </row>
    <row r="331" s="2" customFormat="1" ht="21.75" customHeight="1">
      <c r="A331" s="38"/>
      <c r="B331" s="39"/>
      <c r="C331" s="258" t="s">
        <v>1475</v>
      </c>
      <c r="D331" s="258" t="s">
        <v>599</v>
      </c>
      <c r="E331" s="259" t="s">
        <v>1476</v>
      </c>
      <c r="F331" s="260" t="s">
        <v>1477</v>
      </c>
      <c r="G331" s="261" t="s">
        <v>153</v>
      </c>
      <c r="H331" s="262">
        <v>52</v>
      </c>
      <c r="I331" s="263"/>
      <c r="J331" s="264">
        <f>ROUND(I331*H331,2)</f>
        <v>0</v>
      </c>
      <c r="K331" s="265"/>
      <c r="L331" s="266"/>
      <c r="M331" s="267" t="s">
        <v>1</v>
      </c>
      <c r="N331" s="268" t="s">
        <v>40</v>
      </c>
      <c r="O331" s="91"/>
      <c r="P331" s="221">
        <f>O331*H331</f>
        <v>0</v>
      </c>
      <c r="Q331" s="221">
        <v>0.00031</v>
      </c>
      <c r="R331" s="221">
        <f>Q331*H331</f>
        <v>0.016119999999999999</v>
      </c>
      <c r="S331" s="221">
        <v>0</v>
      </c>
      <c r="T331" s="222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23" t="s">
        <v>367</v>
      </c>
      <c r="AT331" s="223" t="s">
        <v>599</v>
      </c>
      <c r="AU331" s="223" t="s">
        <v>85</v>
      </c>
      <c r="AY331" s="17" t="s">
        <v>141</v>
      </c>
      <c r="BE331" s="224">
        <f>IF(N331="základní",J331,0)</f>
        <v>0</v>
      </c>
      <c r="BF331" s="224">
        <f>IF(N331="snížená",J331,0)</f>
        <v>0</v>
      </c>
      <c r="BG331" s="224">
        <f>IF(N331="zákl. přenesená",J331,0)</f>
        <v>0</v>
      </c>
      <c r="BH331" s="224">
        <f>IF(N331="sníž. přenesená",J331,0)</f>
        <v>0</v>
      </c>
      <c r="BI331" s="224">
        <f>IF(N331="nulová",J331,0)</f>
        <v>0</v>
      </c>
      <c r="BJ331" s="17" t="s">
        <v>83</v>
      </c>
      <c r="BK331" s="224">
        <f>ROUND(I331*H331,2)</f>
        <v>0</v>
      </c>
      <c r="BL331" s="17" t="s">
        <v>260</v>
      </c>
      <c r="BM331" s="223" t="s">
        <v>1478</v>
      </c>
    </row>
    <row r="332" s="2" customFormat="1" ht="24.15" customHeight="1">
      <c r="A332" s="38"/>
      <c r="B332" s="39"/>
      <c r="C332" s="211" t="s">
        <v>1479</v>
      </c>
      <c r="D332" s="211" t="s">
        <v>142</v>
      </c>
      <c r="E332" s="212" t="s">
        <v>1480</v>
      </c>
      <c r="F332" s="213" t="s">
        <v>1481</v>
      </c>
      <c r="G332" s="214" t="s">
        <v>153</v>
      </c>
      <c r="H332" s="215">
        <v>4</v>
      </c>
      <c r="I332" s="216"/>
      <c r="J332" s="217">
        <f>ROUND(I332*H332,2)</f>
        <v>0</v>
      </c>
      <c r="K332" s="218"/>
      <c r="L332" s="44"/>
      <c r="M332" s="219" t="s">
        <v>1</v>
      </c>
      <c r="N332" s="220" t="s">
        <v>40</v>
      </c>
      <c r="O332" s="91"/>
      <c r="P332" s="221">
        <f>O332*H332</f>
        <v>0</v>
      </c>
      <c r="Q332" s="221">
        <v>0.00016000000000000001</v>
      </c>
      <c r="R332" s="221">
        <f>Q332*H332</f>
        <v>0.00064000000000000005</v>
      </c>
      <c r="S332" s="221">
        <v>0</v>
      </c>
      <c r="T332" s="222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3" t="s">
        <v>260</v>
      </c>
      <c r="AT332" s="223" t="s">
        <v>142</v>
      </c>
      <c r="AU332" s="223" t="s">
        <v>85</v>
      </c>
      <c r="AY332" s="17" t="s">
        <v>141</v>
      </c>
      <c r="BE332" s="224">
        <f>IF(N332="základní",J332,0)</f>
        <v>0</v>
      </c>
      <c r="BF332" s="224">
        <f>IF(N332="snížená",J332,0)</f>
        <v>0</v>
      </c>
      <c r="BG332" s="224">
        <f>IF(N332="zákl. přenesená",J332,0)</f>
        <v>0</v>
      </c>
      <c r="BH332" s="224">
        <f>IF(N332="sníž. přenesená",J332,0)</f>
        <v>0</v>
      </c>
      <c r="BI332" s="224">
        <f>IF(N332="nulová",J332,0)</f>
        <v>0</v>
      </c>
      <c r="BJ332" s="17" t="s">
        <v>83</v>
      </c>
      <c r="BK332" s="224">
        <f>ROUND(I332*H332,2)</f>
        <v>0</v>
      </c>
      <c r="BL332" s="17" t="s">
        <v>260</v>
      </c>
      <c r="BM332" s="223" t="s">
        <v>1482</v>
      </c>
    </row>
    <row r="333" s="2" customFormat="1" ht="16.5" customHeight="1">
      <c r="A333" s="38"/>
      <c r="B333" s="39"/>
      <c r="C333" s="258" t="s">
        <v>1483</v>
      </c>
      <c r="D333" s="258" t="s">
        <v>599</v>
      </c>
      <c r="E333" s="259" t="s">
        <v>1484</v>
      </c>
      <c r="F333" s="260" t="s">
        <v>1485</v>
      </c>
      <c r="G333" s="261" t="s">
        <v>153</v>
      </c>
      <c r="H333" s="262">
        <v>4</v>
      </c>
      <c r="I333" s="263"/>
      <c r="J333" s="264">
        <f>ROUND(I333*H333,2)</f>
        <v>0</v>
      </c>
      <c r="K333" s="265"/>
      <c r="L333" s="266"/>
      <c r="M333" s="267" t="s">
        <v>1</v>
      </c>
      <c r="N333" s="268" t="s">
        <v>40</v>
      </c>
      <c r="O333" s="91"/>
      <c r="P333" s="221">
        <f>O333*H333</f>
        <v>0</v>
      </c>
      <c r="Q333" s="221">
        <v>0.00050000000000000001</v>
      </c>
      <c r="R333" s="221">
        <f>Q333*H333</f>
        <v>0.002</v>
      </c>
      <c r="S333" s="221">
        <v>0</v>
      </c>
      <c r="T333" s="222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23" t="s">
        <v>367</v>
      </c>
      <c r="AT333" s="223" t="s">
        <v>599</v>
      </c>
      <c r="AU333" s="223" t="s">
        <v>85</v>
      </c>
      <c r="AY333" s="17" t="s">
        <v>141</v>
      </c>
      <c r="BE333" s="224">
        <f>IF(N333="základní",J333,0)</f>
        <v>0</v>
      </c>
      <c r="BF333" s="224">
        <f>IF(N333="snížená",J333,0)</f>
        <v>0</v>
      </c>
      <c r="BG333" s="224">
        <f>IF(N333="zákl. přenesená",J333,0)</f>
        <v>0</v>
      </c>
      <c r="BH333" s="224">
        <f>IF(N333="sníž. přenesená",J333,0)</f>
        <v>0</v>
      </c>
      <c r="BI333" s="224">
        <f>IF(N333="nulová",J333,0)</f>
        <v>0</v>
      </c>
      <c r="BJ333" s="17" t="s">
        <v>83</v>
      </c>
      <c r="BK333" s="224">
        <f>ROUND(I333*H333,2)</f>
        <v>0</v>
      </c>
      <c r="BL333" s="17" t="s">
        <v>260</v>
      </c>
      <c r="BM333" s="223" t="s">
        <v>1486</v>
      </c>
    </row>
    <row r="334" s="2" customFormat="1" ht="16.5" customHeight="1">
      <c r="A334" s="38"/>
      <c r="B334" s="39"/>
      <c r="C334" s="211" t="s">
        <v>1487</v>
      </c>
      <c r="D334" s="211" t="s">
        <v>142</v>
      </c>
      <c r="E334" s="212" t="s">
        <v>1488</v>
      </c>
      <c r="F334" s="213" t="s">
        <v>1489</v>
      </c>
      <c r="G334" s="214" t="s">
        <v>153</v>
      </c>
      <c r="H334" s="215">
        <v>57</v>
      </c>
      <c r="I334" s="216"/>
      <c r="J334" s="217">
        <f>ROUND(I334*H334,2)</f>
        <v>0</v>
      </c>
      <c r="K334" s="218"/>
      <c r="L334" s="44"/>
      <c r="M334" s="219" t="s">
        <v>1</v>
      </c>
      <c r="N334" s="220" t="s">
        <v>40</v>
      </c>
      <c r="O334" s="91"/>
      <c r="P334" s="221">
        <f>O334*H334</f>
        <v>0</v>
      </c>
      <c r="Q334" s="221">
        <v>0</v>
      </c>
      <c r="R334" s="221">
        <f>Q334*H334</f>
        <v>0</v>
      </c>
      <c r="S334" s="221">
        <v>0</v>
      </c>
      <c r="T334" s="222">
        <f>S334*H334</f>
        <v>0</v>
      </c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R334" s="223" t="s">
        <v>146</v>
      </c>
      <c r="AT334" s="223" t="s">
        <v>142</v>
      </c>
      <c r="AU334" s="223" t="s">
        <v>85</v>
      </c>
      <c r="AY334" s="17" t="s">
        <v>141</v>
      </c>
      <c r="BE334" s="224">
        <f>IF(N334="základní",J334,0)</f>
        <v>0</v>
      </c>
      <c r="BF334" s="224">
        <f>IF(N334="snížená",J334,0)</f>
        <v>0</v>
      </c>
      <c r="BG334" s="224">
        <f>IF(N334="zákl. přenesená",J334,0)</f>
        <v>0</v>
      </c>
      <c r="BH334" s="224">
        <f>IF(N334="sníž. přenesená",J334,0)</f>
        <v>0</v>
      </c>
      <c r="BI334" s="224">
        <f>IF(N334="nulová",J334,0)</f>
        <v>0</v>
      </c>
      <c r="BJ334" s="17" t="s">
        <v>83</v>
      </c>
      <c r="BK334" s="224">
        <f>ROUND(I334*H334,2)</f>
        <v>0</v>
      </c>
      <c r="BL334" s="17" t="s">
        <v>146</v>
      </c>
      <c r="BM334" s="223" t="s">
        <v>1490</v>
      </c>
    </row>
    <row r="335" s="2" customFormat="1" ht="16.5" customHeight="1">
      <c r="A335" s="38"/>
      <c r="B335" s="39"/>
      <c r="C335" s="258" t="s">
        <v>1491</v>
      </c>
      <c r="D335" s="258" t="s">
        <v>599</v>
      </c>
      <c r="E335" s="259" t="s">
        <v>1492</v>
      </c>
      <c r="F335" s="260" t="s">
        <v>1493</v>
      </c>
      <c r="G335" s="261" t="s">
        <v>153</v>
      </c>
      <c r="H335" s="262">
        <v>19</v>
      </c>
      <c r="I335" s="263"/>
      <c r="J335" s="264">
        <f>ROUND(I335*H335,2)</f>
        <v>0</v>
      </c>
      <c r="K335" s="265"/>
      <c r="L335" s="266"/>
      <c r="M335" s="267" t="s">
        <v>1</v>
      </c>
      <c r="N335" s="268" t="s">
        <v>40</v>
      </c>
      <c r="O335" s="91"/>
      <c r="P335" s="221">
        <f>O335*H335</f>
        <v>0</v>
      </c>
      <c r="Q335" s="221">
        <v>0</v>
      </c>
      <c r="R335" s="221">
        <f>Q335*H335</f>
        <v>0</v>
      </c>
      <c r="S335" s="221">
        <v>0</v>
      </c>
      <c r="T335" s="222">
        <f>S335*H335</f>
        <v>0</v>
      </c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R335" s="223" t="s">
        <v>193</v>
      </c>
      <c r="AT335" s="223" t="s">
        <v>599</v>
      </c>
      <c r="AU335" s="223" t="s">
        <v>85</v>
      </c>
      <c r="AY335" s="17" t="s">
        <v>141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17" t="s">
        <v>83</v>
      </c>
      <c r="BK335" s="224">
        <f>ROUND(I335*H335,2)</f>
        <v>0</v>
      </c>
      <c r="BL335" s="17" t="s">
        <v>146</v>
      </c>
      <c r="BM335" s="223" t="s">
        <v>1494</v>
      </c>
    </row>
    <row r="336" s="2" customFormat="1" ht="16.5" customHeight="1">
      <c r="A336" s="38"/>
      <c r="B336" s="39"/>
      <c r="C336" s="258" t="s">
        <v>1495</v>
      </c>
      <c r="D336" s="258" t="s">
        <v>599</v>
      </c>
      <c r="E336" s="259" t="s">
        <v>1496</v>
      </c>
      <c r="F336" s="260" t="s">
        <v>1497</v>
      </c>
      <c r="G336" s="261" t="s">
        <v>153</v>
      </c>
      <c r="H336" s="262">
        <v>13</v>
      </c>
      <c r="I336" s="263"/>
      <c r="J336" s="264">
        <f>ROUND(I336*H336,2)</f>
        <v>0</v>
      </c>
      <c r="K336" s="265"/>
      <c r="L336" s="266"/>
      <c r="M336" s="267" t="s">
        <v>1</v>
      </c>
      <c r="N336" s="268" t="s">
        <v>40</v>
      </c>
      <c r="O336" s="91"/>
      <c r="P336" s="221">
        <f>O336*H336</f>
        <v>0</v>
      </c>
      <c r="Q336" s="221">
        <v>0</v>
      </c>
      <c r="R336" s="221">
        <f>Q336*H336</f>
        <v>0</v>
      </c>
      <c r="S336" s="221">
        <v>0</v>
      </c>
      <c r="T336" s="222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3" t="s">
        <v>193</v>
      </c>
      <c r="AT336" s="223" t="s">
        <v>599</v>
      </c>
      <c r="AU336" s="223" t="s">
        <v>85</v>
      </c>
      <c r="AY336" s="17" t="s">
        <v>141</v>
      </c>
      <c r="BE336" s="224">
        <f>IF(N336="základní",J336,0)</f>
        <v>0</v>
      </c>
      <c r="BF336" s="224">
        <f>IF(N336="snížená",J336,0)</f>
        <v>0</v>
      </c>
      <c r="BG336" s="224">
        <f>IF(N336="zákl. přenesená",J336,0)</f>
        <v>0</v>
      </c>
      <c r="BH336" s="224">
        <f>IF(N336="sníž. přenesená",J336,0)</f>
        <v>0</v>
      </c>
      <c r="BI336" s="224">
        <f>IF(N336="nulová",J336,0)</f>
        <v>0</v>
      </c>
      <c r="BJ336" s="17" t="s">
        <v>83</v>
      </c>
      <c r="BK336" s="224">
        <f>ROUND(I336*H336,2)</f>
        <v>0</v>
      </c>
      <c r="BL336" s="17" t="s">
        <v>146</v>
      </c>
      <c r="BM336" s="223" t="s">
        <v>1498</v>
      </c>
    </row>
    <row r="337" s="2" customFormat="1" ht="16.5" customHeight="1">
      <c r="A337" s="38"/>
      <c r="B337" s="39"/>
      <c r="C337" s="258" t="s">
        <v>1499</v>
      </c>
      <c r="D337" s="258" t="s">
        <v>599</v>
      </c>
      <c r="E337" s="259" t="s">
        <v>1500</v>
      </c>
      <c r="F337" s="260" t="s">
        <v>1501</v>
      </c>
      <c r="G337" s="261" t="s">
        <v>153</v>
      </c>
      <c r="H337" s="262">
        <v>12</v>
      </c>
      <c r="I337" s="263"/>
      <c r="J337" s="264">
        <f>ROUND(I337*H337,2)</f>
        <v>0</v>
      </c>
      <c r="K337" s="265"/>
      <c r="L337" s="266"/>
      <c r="M337" s="267" t="s">
        <v>1</v>
      </c>
      <c r="N337" s="268" t="s">
        <v>40</v>
      </c>
      <c r="O337" s="91"/>
      <c r="P337" s="221">
        <f>O337*H337</f>
        <v>0</v>
      </c>
      <c r="Q337" s="221">
        <v>0.00050000000000000001</v>
      </c>
      <c r="R337" s="221">
        <f>Q337*H337</f>
        <v>0.0060000000000000001</v>
      </c>
      <c r="S337" s="221">
        <v>0</v>
      </c>
      <c r="T337" s="222">
        <f>S337*H337</f>
        <v>0</v>
      </c>
      <c r="U337" s="38"/>
      <c r="V337" s="38"/>
      <c r="W337" s="38"/>
      <c r="X337" s="38"/>
      <c r="Y337" s="38"/>
      <c r="Z337" s="38"/>
      <c r="AA337" s="38"/>
      <c r="AB337" s="38"/>
      <c r="AC337" s="38"/>
      <c r="AD337" s="38"/>
      <c r="AE337" s="38"/>
      <c r="AR337" s="223" t="s">
        <v>367</v>
      </c>
      <c r="AT337" s="223" t="s">
        <v>599</v>
      </c>
      <c r="AU337" s="223" t="s">
        <v>85</v>
      </c>
      <c r="AY337" s="17" t="s">
        <v>141</v>
      </c>
      <c r="BE337" s="224">
        <f>IF(N337="základní",J337,0)</f>
        <v>0</v>
      </c>
      <c r="BF337" s="224">
        <f>IF(N337="snížená",J337,0)</f>
        <v>0</v>
      </c>
      <c r="BG337" s="224">
        <f>IF(N337="zákl. přenesená",J337,0)</f>
        <v>0</v>
      </c>
      <c r="BH337" s="224">
        <f>IF(N337="sníž. přenesená",J337,0)</f>
        <v>0</v>
      </c>
      <c r="BI337" s="224">
        <f>IF(N337="nulová",J337,0)</f>
        <v>0</v>
      </c>
      <c r="BJ337" s="17" t="s">
        <v>83</v>
      </c>
      <c r="BK337" s="224">
        <f>ROUND(I337*H337,2)</f>
        <v>0</v>
      </c>
      <c r="BL337" s="17" t="s">
        <v>260</v>
      </c>
      <c r="BM337" s="223" t="s">
        <v>1502</v>
      </c>
    </row>
    <row r="338" s="2" customFormat="1" ht="16.5" customHeight="1">
      <c r="A338" s="38"/>
      <c r="B338" s="39"/>
      <c r="C338" s="258" t="s">
        <v>1503</v>
      </c>
      <c r="D338" s="258" t="s">
        <v>599</v>
      </c>
      <c r="E338" s="259" t="s">
        <v>1504</v>
      </c>
      <c r="F338" s="260" t="s">
        <v>1505</v>
      </c>
      <c r="G338" s="261" t="s">
        <v>153</v>
      </c>
      <c r="H338" s="262">
        <v>13</v>
      </c>
      <c r="I338" s="263"/>
      <c r="J338" s="264">
        <f>ROUND(I338*H338,2)</f>
        <v>0</v>
      </c>
      <c r="K338" s="265"/>
      <c r="L338" s="266"/>
      <c r="M338" s="267" t="s">
        <v>1</v>
      </c>
      <c r="N338" s="268" t="s">
        <v>40</v>
      </c>
      <c r="O338" s="91"/>
      <c r="P338" s="221">
        <f>O338*H338</f>
        <v>0</v>
      </c>
      <c r="Q338" s="221">
        <v>0</v>
      </c>
      <c r="R338" s="221">
        <f>Q338*H338</f>
        <v>0</v>
      </c>
      <c r="S338" s="221">
        <v>0</v>
      </c>
      <c r="T338" s="222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3" t="s">
        <v>193</v>
      </c>
      <c r="AT338" s="223" t="s">
        <v>599</v>
      </c>
      <c r="AU338" s="223" t="s">
        <v>85</v>
      </c>
      <c r="AY338" s="17" t="s">
        <v>141</v>
      </c>
      <c r="BE338" s="224">
        <f>IF(N338="základní",J338,0)</f>
        <v>0</v>
      </c>
      <c r="BF338" s="224">
        <f>IF(N338="snížená",J338,0)</f>
        <v>0</v>
      </c>
      <c r="BG338" s="224">
        <f>IF(N338="zákl. přenesená",J338,0)</f>
        <v>0</v>
      </c>
      <c r="BH338" s="224">
        <f>IF(N338="sníž. přenesená",J338,0)</f>
        <v>0</v>
      </c>
      <c r="BI338" s="224">
        <f>IF(N338="nulová",J338,0)</f>
        <v>0</v>
      </c>
      <c r="BJ338" s="17" t="s">
        <v>83</v>
      </c>
      <c r="BK338" s="224">
        <f>ROUND(I338*H338,2)</f>
        <v>0</v>
      </c>
      <c r="BL338" s="17" t="s">
        <v>146</v>
      </c>
      <c r="BM338" s="223" t="s">
        <v>1506</v>
      </c>
    </row>
    <row r="339" s="2" customFormat="1" ht="16.5" customHeight="1">
      <c r="A339" s="38"/>
      <c r="B339" s="39"/>
      <c r="C339" s="258" t="s">
        <v>1507</v>
      </c>
      <c r="D339" s="258" t="s">
        <v>599</v>
      </c>
      <c r="E339" s="259" t="s">
        <v>1508</v>
      </c>
      <c r="F339" s="260" t="s">
        <v>1509</v>
      </c>
      <c r="G339" s="261" t="s">
        <v>153</v>
      </c>
      <c r="H339" s="262">
        <v>1</v>
      </c>
      <c r="I339" s="263"/>
      <c r="J339" s="264">
        <f>ROUND(I339*H339,2)</f>
        <v>0</v>
      </c>
      <c r="K339" s="265"/>
      <c r="L339" s="266"/>
      <c r="M339" s="267" t="s">
        <v>1</v>
      </c>
      <c r="N339" s="268" t="s">
        <v>40</v>
      </c>
      <c r="O339" s="91"/>
      <c r="P339" s="221">
        <f>O339*H339</f>
        <v>0</v>
      </c>
      <c r="Q339" s="221">
        <v>0</v>
      </c>
      <c r="R339" s="221">
        <f>Q339*H339</f>
        <v>0</v>
      </c>
      <c r="S339" s="221">
        <v>0</v>
      </c>
      <c r="T339" s="222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23" t="s">
        <v>193</v>
      </c>
      <c r="AT339" s="223" t="s">
        <v>599</v>
      </c>
      <c r="AU339" s="223" t="s">
        <v>85</v>
      </c>
      <c r="AY339" s="17" t="s">
        <v>141</v>
      </c>
      <c r="BE339" s="224">
        <f>IF(N339="základní",J339,0)</f>
        <v>0</v>
      </c>
      <c r="BF339" s="224">
        <f>IF(N339="snížená",J339,0)</f>
        <v>0</v>
      </c>
      <c r="BG339" s="224">
        <f>IF(N339="zákl. přenesená",J339,0)</f>
        <v>0</v>
      </c>
      <c r="BH339" s="224">
        <f>IF(N339="sníž. přenesená",J339,0)</f>
        <v>0</v>
      </c>
      <c r="BI339" s="224">
        <f>IF(N339="nulová",J339,0)</f>
        <v>0</v>
      </c>
      <c r="BJ339" s="17" t="s">
        <v>83</v>
      </c>
      <c r="BK339" s="224">
        <f>ROUND(I339*H339,2)</f>
        <v>0</v>
      </c>
      <c r="BL339" s="17" t="s">
        <v>146</v>
      </c>
      <c r="BM339" s="223" t="s">
        <v>1510</v>
      </c>
    </row>
    <row r="340" s="2" customFormat="1" ht="24.15" customHeight="1">
      <c r="A340" s="38"/>
      <c r="B340" s="39"/>
      <c r="C340" s="258" t="s">
        <v>1511</v>
      </c>
      <c r="D340" s="258" t="s">
        <v>599</v>
      </c>
      <c r="E340" s="259" t="s">
        <v>1512</v>
      </c>
      <c r="F340" s="260" t="s">
        <v>1513</v>
      </c>
      <c r="G340" s="261" t="s">
        <v>153</v>
      </c>
      <c r="H340" s="262">
        <v>1</v>
      </c>
      <c r="I340" s="263"/>
      <c r="J340" s="264">
        <f>ROUND(I340*H340,2)</f>
        <v>0</v>
      </c>
      <c r="K340" s="265"/>
      <c r="L340" s="266"/>
      <c r="M340" s="267" t="s">
        <v>1</v>
      </c>
      <c r="N340" s="268" t="s">
        <v>40</v>
      </c>
      <c r="O340" s="91"/>
      <c r="P340" s="221">
        <f>O340*H340</f>
        <v>0</v>
      </c>
      <c r="Q340" s="221">
        <v>0</v>
      </c>
      <c r="R340" s="221">
        <f>Q340*H340</f>
        <v>0</v>
      </c>
      <c r="S340" s="221">
        <v>0</v>
      </c>
      <c r="T340" s="222">
        <f>S340*H340</f>
        <v>0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3" t="s">
        <v>193</v>
      </c>
      <c r="AT340" s="223" t="s">
        <v>599</v>
      </c>
      <c r="AU340" s="223" t="s">
        <v>85</v>
      </c>
      <c r="AY340" s="17" t="s">
        <v>141</v>
      </c>
      <c r="BE340" s="224">
        <f>IF(N340="základní",J340,0)</f>
        <v>0</v>
      </c>
      <c r="BF340" s="224">
        <f>IF(N340="snížená",J340,0)</f>
        <v>0</v>
      </c>
      <c r="BG340" s="224">
        <f>IF(N340="zákl. přenesená",J340,0)</f>
        <v>0</v>
      </c>
      <c r="BH340" s="224">
        <f>IF(N340="sníž. přenesená",J340,0)</f>
        <v>0</v>
      </c>
      <c r="BI340" s="224">
        <f>IF(N340="nulová",J340,0)</f>
        <v>0</v>
      </c>
      <c r="BJ340" s="17" t="s">
        <v>83</v>
      </c>
      <c r="BK340" s="224">
        <f>ROUND(I340*H340,2)</f>
        <v>0</v>
      </c>
      <c r="BL340" s="17" t="s">
        <v>146</v>
      </c>
      <c r="BM340" s="223" t="s">
        <v>1514</v>
      </c>
    </row>
    <row r="341" s="2" customFormat="1" ht="16.5" customHeight="1">
      <c r="A341" s="38"/>
      <c r="B341" s="39"/>
      <c r="C341" s="258" t="s">
        <v>1515</v>
      </c>
      <c r="D341" s="258" t="s">
        <v>599</v>
      </c>
      <c r="E341" s="259" t="s">
        <v>1516</v>
      </c>
      <c r="F341" s="260" t="s">
        <v>1509</v>
      </c>
      <c r="G341" s="261" t="s">
        <v>153</v>
      </c>
      <c r="H341" s="262">
        <v>2</v>
      </c>
      <c r="I341" s="263"/>
      <c r="J341" s="264">
        <f>ROUND(I341*H341,2)</f>
        <v>0</v>
      </c>
      <c r="K341" s="265"/>
      <c r="L341" s="266"/>
      <c r="M341" s="267" t="s">
        <v>1</v>
      </c>
      <c r="N341" s="268" t="s">
        <v>40</v>
      </c>
      <c r="O341" s="91"/>
      <c r="P341" s="221">
        <f>O341*H341</f>
        <v>0</v>
      </c>
      <c r="Q341" s="221">
        <v>0</v>
      </c>
      <c r="R341" s="221">
        <f>Q341*H341</f>
        <v>0</v>
      </c>
      <c r="S341" s="221">
        <v>0</v>
      </c>
      <c r="T341" s="222">
        <f>S341*H341</f>
        <v>0</v>
      </c>
      <c r="U341" s="38"/>
      <c r="V341" s="38"/>
      <c r="W341" s="38"/>
      <c r="X341" s="38"/>
      <c r="Y341" s="38"/>
      <c r="Z341" s="38"/>
      <c r="AA341" s="38"/>
      <c r="AB341" s="38"/>
      <c r="AC341" s="38"/>
      <c r="AD341" s="38"/>
      <c r="AE341" s="38"/>
      <c r="AR341" s="223" t="s">
        <v>193</v>
      </c>
      <c r="AT341" s="223" t="s">
        <v>599</v>
      </c>
      <c r="AU341" s="223" t="s">
        <v>85</v>
      </c>
      <c r="AY341" s="17" t="s">
        <v>141</v>
      </c>
      <c r="BE341" s="224">
        <f>IF(N341="základní",J341,0)</f>
        <v>0</v>
      </c>
      <c r="BF341" s="224">
        <f>IF(N341="snížená",J341,0)</f>
        <v>0</v>
      </c>
      <c r="BG341" s="224">
        <f>IF(N341="zákl. přenesená",J341,0)</f>
        <v>0</v>
      </c>
      <c r="BH341" s="224">
        <f>IF(N341="sníž. přenesená",J341,0)</f>
        <v>0</v>
      </c>
      <c r="BI341" s="224">
        <f>IF(N341="nulová",J341,0)</f>
        <v>0</v>
      </c>
      <c r="BJ341" s="17" t="s">
        <v>83</v>
      </c>
      <c r="BK341" s="224">
        <f>ROUND(I341*H341,2)</f>
        <v>0</v>
      </c>
      <c r="BL341" s="17" t="s">
        <v>146</v>
      </c>
      <c r="BM341" s="223" t="s">
        <v>1517</v>
      </c>
    </row>
    <row r="342" s="2" customFormat="1" ht="24.15" customHeight="1">
      <c r="A342" s="38"/>
      <c r="B342" s="39"/>
      <c r="C342" s="258" t="s">
        <v>1518</v>
      </c>
      <c r="D342" s="258" t="s">
        <v>599</v>
      </c>
      <c r="E342" s="259" t="s">
        <v>1519</v>
      </c>
      <c r="F342" s="260" t="s">
        <v>1520</v>
      </c>
      <c r="G342" s="261" t="s">
        <v>153</v>
      </c>
      <c r="H342" s="262">
        <v>2</v>
      </c>
      <c r="I342" s="263"/>
      <c r="J342" s="264">
        <f>ROUND(I342*H342,2)</f>
        <v>0</v>
      </c>
      <c r="K342" s="265"/>
      <c r="L342" s="266"/>
      <c r="M342" s="267" t="s">
        <v>1</v>
      </c>
      <c r="N342" s="268" t="s">
        <v>40</v>
      </c>
      <c r="O342" s="91"/>
      <c r="P342" s="221">
        <f>O342*H342</f>
        <v>0</v>
      </c>
      <c r="Q342" s="221">
        <v>0</v>
      </c>
      <c r="R342" s="221">
        <f>Q342*H342</f>
        <v>0</v>
      </c>
      <c r="S342" s="221">
        <v>0</v>
      </c>
      <c r="T342" s="222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3" t="s">
        <v>193</v>
      </c>
      <c r="AT342" s="223" t="s">
        <v>599</v>
      </c>
      <c r="AU342" s="223" t="s">
        <v>85</v>
      </c>
      <c r="AY342" s="17" t="s">
        <v>141</v>
      </c>
      <c r="BE342" s="224">
        <f>IF(N342="základní",J342,0)</f>
        <v>0</v>
      </c>
      <c r="BF342" s="224">
        <f>IF(N342="snížená",J342,0)</f>
        <v>0</v>
      </c>
      <c r="BG342" s="224">
        <f>IF(N342="zákl. přenesená",J342,0)</f>
        <v>0</v>
      </c>
      <c r="BH342" s="224">
        <f>IF(N342="sníž. přenesená",J342,0)</f>
        <v>0</v>
      </c>
      <c r="BI342" s="224">
        <f>IF(N342="nulová",J342,0)</f>
        <v>0</v>
      </c>
      <c r="BJ342" s="17" t="s">
        <v>83</v>
      </c>
      <c r="BK342" s="224">
        <f>ROUND(I342*H342,2)</f>
        <v>0</v>
      </c>
      <c r="BL342" s="17" t="s">
        <v>146</v>
      </c>
      <c r="BM342" s="223" t="s">
        <v>1521</v>
      </c>
    </row>
    <row r="343" s="2" customFormat="1" ht="21.75" customHeight="1">
      <c r="A343" s="38"/>
      <c r="B343" s="39"/>
      <c r="C343" s="258" t="s">
        <v>1522</v>
      </c>
      <c r="D343" s="258" t="s">
        <v>599</v>
      </c>
      <c r="E343" s="259" t="s">
        <v>1523</v>
      </c>
      <c r="F343" s="260" t="s">
        <v>1524</v>
      </c>
      <c r="G343" s="261" t="s">
        <v>153</v>
      </c>
      <c r="H343" s="262">
        <v>4</v>
      </c>
      <c r="I343" s="263"/>
      <c r="J343" s="264">
        <f>ROUND(I343*H343,2)</f>
        <v>0</v>
      </c>
      <c r="K343" s="265"/>
      <c r="L343" s="266"/>
      <c r="M343" s="267" t="s">
        <v>1</v>
      </c>
      <c r="N343" s="268" t="s">
        <v>40</v>
      </c>
      <c r="O343" s="91"/>
      <c r="P343" s="221">
        <f>O343*H343</f>
        <v>0</v>
      </c>
      <c r="Q343" s="221">
        <v>0</v>
      </c>
      <c r="R343" s="221">
        <f>Q343*H343</f>
        <v>0</v>
      </c>
      <c r="S343" s="221">
        <v>0</v>
      </c>
      <c r="T343" s="222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3" t="s">
        <v>193</v>
      </c>
      <c r="AT343" s="223" t="s">
        <v>599</v>
      </c>
      <c r="AU343" s="223" t="s">
        <v>85</v>
      </c>
      <c r="AY343" s="17" t="s">
        <v>141</v>
      </c>
      <c r="BE343" s="224">
        <f>IF(N343="základní",J343,0)</f>
        <v>0</v>
      </c>
      <c r="BF343" s="224">
        <f>IF(N343="snížená",J343,0)</f>
        <v>0</v>
      </c>
      <c r="BG343" s="224">
        <f>IF(N343="zákl. přenesená",J343,0)</f>
        <v>0</v>
      </c>
      <c r="BH343" s="224">
        <f>IF(N343="sníž. přenesená",J343,0)</f>
        <v>0</v>
      </c>
      <c r="BI343" s="224">
        <f>IF(N343="nulová",J343,0)</f>
        <v>0</v>
      </c>
      <c r="BJ343" s="17" t="s">
        <v>83</v>
      </c>
      <c r="BK343" s="224">
        <f>ROUND(I343*H343,2)</f>
        <v>0</v>
      </c>
      <c r="BL343" s="17" t="s">
        <v>146</v>
      </c>
      <c r="BM343" s="223" t="s">
        <v>1525</v>
      </c>
    </row>
    <row r="344" s="2" customFormat="1" ht="24.15" customHeight="1">
      <c r="A344" s="38"/>
      <c r="B344" s="39"/>
      <c r="C344" s="258" t="s">
        <v>1526</v>
      </c>
      <c r="D344" s="258" t="s">
        <v>599</v>
      </c>
      <c r="E344" s="259" t="s">
        <v>1527</v>
      </c>
      <c r="F344" s="260" t="s">
        <v>1528</v>
      </c>
      <c r="G344" s="261" t="s">
        <v>153</v>
      </c>
      <c r="H344" s="262">
        <v>2</v>
      </c>
      <c r="I344" s="263"/>
      <c r="J344" s="264">
        <f>ROUND(I344*H344,2)</f>
        <v>0</v>
      </c>
      <c r="K344" s="265"/>
      <c r="L344" s="266"/>
      <c r="M344" s="267" t="s">
        <v>1</v>
      </c>
      <c r="N344" s="268" t="s">
        <v>40</v>
      </c>
      <c r="O344" s="91"/>
      <c r="P344" s="221">
        <f>O344*H344</f>
        <v>0</v>
      </c>
      <c r="Q344" s="221">
        <v>0</v>
      </c>
      <c r="R344" s="221">
        <f>Q344*H344</f>
        <v>0</v>
      </c>
      <c r="S344" s="221">
        <v>0</v>
      </c>
      <c r="T344" s="222">
        <f>S344*H344</f>
        <v>0</v>
      </c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R344" s="223" t="s">
        <v>193</v>
      </c>
      <c r="AT344" s="223" t="s">
        <v>599</v>
      </c>
      <c r="AU344" s="223" t="s">
        <v>85</v>
      </c>
      <c r="AY344" s="17" t="s">
        <v>141</v>
      </c>
      <c r="BE344" s="224">
        <f>IF(N344="základní",J344,0)</f>
        <v>0</v>
      </c>
      <c r="BF344" s="224">
        <f>IF(N344="snížená",J344,0)</f>
        <v>0</v>
      </c>
      <c r="BG344" s="224">
        <f>IF(N344="zákl. přenesená",J344,0)</f>
        <v>0</v>
      </c>
      <c r="BH344" s="224">
        <f>IF(N344="sníž. přenesená",J344,0)</f>
        <v>0</v>
      </c>
      <c r="BI344" s="224">
        <f>IF(N344="nulová",J344,0)</f>
        <v>0</v>
      </c>
      <c r="BJ344" s="17" t="s">
        <v>83</v>
      </c>
      <c r="BK344" s="224">
        <f>ROUND(I344*H344,2)</f>
        <v>0</v>
      </c>
      <c r="BL344" s="17" t="s">
        <v>146</v>
      </c>
      <c r="BM344" s="223" t="s">
        <v>1529</v>
      </c>
    </row>
    <row r="345" s="2" customFormat="1" ht="24.15" customHeight="1">
      <c r="A345" s="38"/>
      <c r="B345" s="39"/>
      <c r="C345" s="211" t="s">
        <v>1530</v>
      </c>
      <c r="D345" s="211" t="s">
        <v>142</v>
      </c>
      <c r="E345" s="212" t="s">
        <v>1531</v>
      </c>
      <c r="F345" s="213" t="s">
        <v>1532</v>
      </c>
      <c r="G345" s="214" t="s">
        <v>269</v>
      </c>
      <c r="H345" s="215">
        <v>2.577</v>
      </c>
      <c r="I345" s="216"/>
      <c r="J345" s="217">
        <f>ROUND(I345*H345,2)</f>
        <v>0</v>
      </c>
      <c r="K345" s="218"/>
      <c r="L345" s="44"/>
      <c r="M345" s="219" t="s">
        <v>1</v>
      </c>
      <c r="N345" s="220" t="s">
        <v>40</v>
      </c>
      <c r="O345" s="91"/>
      <c r="P345" s="221">
        <f>O345*H345</f>
        <v>0</v>
      </c>
      <c r="Q345" s="221">
        <v>0</v>
      </c>
      <c r="R345" s="221">
        <f>Q345*H345</f>
        <v>0</v>
      </c>
      <c r="S345" s="221">
        <v>0</v>
      </c>
      <c r="T345" s="222">
        <f>S345*H345</f>
        <v>0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3" t="s">
        <v>260</v>
      </c>
      <c r="AT345" s="223" t="s">
        <v>142</v>
      </c>
      <c r="AU345" s="223" t="s">
        <v>85</v>
      </c>
      <c r="AY345" s="17" t="s">
        <v>141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7" t="s">
        <v>83</v>
      </c>
      <c r="BK345" s="224">
        <f>ROUND(I345*H345,2)</f>
        <v>0</v>
      </c>
      <c r="BL345" s="17" t="s">
        <v>260</v>
      </c>
      <c r="BM345" s="223" t="s">
        <v>1533</v>
      </c>
    </row>
    <row r="346" s="2" customFormat="1" ht="24.15" customHeight="1">
      <c r="A346" s="38"/>
      <c r="B346" s="39"/>
      <c r="C346" s="211" t="s">
        <v>1534</v>
      </c>
      <c r="D346" s="211" t="s">
        <v>142</v>
      </c>
      <c r="E346" s="212" t="s">
        <v>1535</v>
      </c>
      <c r="F346" s="213" t="s">
        <v>1536</v>
      </c>
      <c r="G346" s="214" t="s">
        <v>269</v>
      </c>
      <c r="H346" s="215">
        <v>2.577</v>
      </c>
      <c r="I346" s="216"/>
      <c r="J346" s="217">
        <f>ROUND(I346*H346,2)</f>
        <v>0</v>
      </c>
      <c r="K346" s="218"/>
      <c r="L346" s="44"/>
      <c r="M346" s="219" t="s">
        <v>1</v>
      </c>
      <c r="N346" s="220" t="s">
        <v>40</v>
      </c>
      <c r="O346" s="91"/>
      <c r="P346" s="221">
        <f>O346*H346</f>
        <v>0</v>
      </c>
      <c r="Q346" s="221">
        <v>0</v>
      </c>
      <c r="R346" s="221">
        <f>Q346*H346</f>
        <v>0</v>
      </c>
      <c r="S346" s="221">
        <v>0</v>
      </c>
      <c r="T346" s="222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3" t="s">
        <v>260</v>
      </c>
      <c r="AT346" s="223" t="s">
        <v>142</v>
      </c>
      <c r="AU346" s="223" t="s">
        <v>85</v>
      </c>
      <c r="AY346" s="17" t="s">
        <v>141</v>
      </c>
      <c r="BE346" s="224">
        <f>IF(N346="základní",J346,0)</f>
        <v>0</v>
      </c>
      <c r="BF346" s="224">
        <f>IF(N346="snížená",J346,0)</f>
        <v>0</v>
      </c>
      <c r="BG346" s="224">
        <f>IF(N346="zákl. přenesená",J346,0)</f>
        <v>0</v>
      </c>
      <c r="BH346" s="224">
        <f>IF(N346="sníž. přenesená",J346,0)</f>
        <v>0</v>
      </c>
      <c r="BI346" s="224">
        <f>IF(N346="nulová",J346,0)</f>
        <v>0</v>
      </c>
      <c r="BJ346" s="17" t="s">
        <v>83</v>
      </c>
      <c r="BK346" s="224">
        <f>ROUND(I346*H346,2)</f>
        <v>0</v>
      </c>
      <c r="BL346" s="17" t="s">
        <v>260</v>
      </c>
      <c r="BM346" s="223" t="s">
        <v>1537</v>
      </c>
    </row>
    <row r="347" s="11" customFormat="1" ht="22.8" customHeight="1">
      <c r="A347" s="11"/>
      <c r="B347" s="197"/>
      <c r="C347" s="198"/>
      <c r="D347" s="199" t="s">
        <v>74</v>
      </c>
      <c r="E347" s="284" t="s">
        <v>1538</v>
      </c>
      <c r="F347" s="284" t="s">
        <v>1539</v>
      </c>
      <c r="G347" s="198"/>
      <c r="H347" s="198"/>
      <c r="I347" s="201"/>
      <c r="J347" s="285">
        <f>BK347</f>
        <v>0</v>
      </c>
      <c r="K347" s="198"/>
      <c r="L347" s="203"/>
      <c r="M347" s="204"/>
      <c r="N347" s="205"/>
      <c r="O347" s="205"/>
      <c r="P347" s="206">
        <f>SUM(P348:P354)</f>
        <v>0</v>
      </c>
      <c r="Q347" s="205"/>
      <c r="R347" s="206">
        <f>SUM(R348:R354)</f>
        <v>0.32099999999999995</v>
      </c>
      <c r="S347" s="205"/>
      <c r="T347" s="207">
        <f>SUM(T348:T354)</f>
        <v>0</v>
      </c>
      <c r="U347" s="11"/>
      <c r="V347" s="11"/>
      <c r="W347" s="11"/>
      <c r="X347" s="11"/>
      <c r="Y347" s="11"/>
      <c r="Z347" s="11"/>
      <c r="AA347" s="11"/>
      <c r="AB347" s="11"/>
      <c r="AC347" s="11"/>
      <c r="AD347" s="11"/>
      <c r="AE347" s="11"/>
      <c r="AR347" s="208" t="s">
        <v>85</v>
      </c>
      <c r="AT347" s="209" t="s">
        <v>74</v>
      </c>
      <c r="AU347" s="209" t="s">
        <v>83</v>
      </c>
      <c r="AY347" s="208" t="s">
        <v>141</v>
      </c>
      <c r="BK347" s="210">
        <f>SUM(BK348:BK354)</f>
        <v>0</v>
      </c>
    </row>
    <row r="348" s="2" customFormat="1" ht="24.15" customHeight="1">
      <c r="A348" s="38"/>
      <c r="B348" s="39"/>
      <c r="C348" s="211" t="s">
        <v>1540</v>
      </c>
      <c r="D348" s="211" t="s">
        <v>142</v>
      </c>
      <c r="E348" s="212" t="s">
        <v>1541</v>
      </c>
      <c r="F348" s="213" t="s">
        <v>1542</v>
      </c>
      <c r="G348" s="214" t="s">
        <v>629</v>
      </c>
      <c r="H348" s="215">
        <v>36</v>
      </c>
      <c r="I348" s="216"/>
      <c r="J348" s="217">
        <f>ROUND(I348*H348,2)</f>
        <v>0</v>
      </c>
      <c r="K348" s="218"/>
      <c r="L348" s="44"/>
      <c r="M348" s="219" t="s">
        <v>1</v>
      </c>
      <c r="N348" s="220" t="s">
        <v>40</v>
      </c>
      <c r="O348" s="91"/>
      <c r="P348" s="221">
        <f>O348*H348</f>
        <v>0</v>
      </c>
      <c r="Q348" s="221">
        <v>0</v>
      </c>
      <c r="R348" s="221">
        <f>Q348*H348</f>
        <v>0</v>
      </c>
      <c r="S348" s="221">
        <v>0</v>
      </c>
      <c r="T348" s="222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3" t="s">
        <v>260</v>
      </c>
      <c r="AT348" s="223" t="s">
        <v>142</v>
      </c>
      <c r="AU348" s="223" t="s">
        <v>85</v>
      </c>
      <c r="AY348" s="17" t="s">
        <v>141</v>
      </c>
      <c r="BE348" s="224">
        <f>IF(N348="základní",J348,0)</f>
        <v>0</v>
      </c>
      <c r="BF348" s="224">
        <f>IF(N348="snížená",J348,0)</f>
        <v>0</v>
      </c>
      <c r="BG348" s="224">
        <f>IF(N348="zákl. přenesená",J348,0)</f>
        <v>0</v>
      </c>
      <c r="BH348" s="224">
        <f>IF(N348="sníž. přenesená",J348,0)</f>
        <v>0</v>
      </c>
      <c r="BI348" s="224">
        <f>IF(N348="nulová",J348,0)</f>
        <v>0</v>
      </c>
      <c r="BJ348" s="17" t="s">
        <v>83</v>
      </c>
      <c r="BK348" s="224">
        <f>ROUND(I348*H348,2)</f>
        <v>0</v>
      </c>
      <c r="BL348" s="17" t="s">
        <v>260</v>
      </c>
      <c r="BM348" s="223" t="s">
        <v>1543</v>
      </c>
    </row>
    <row r="349" s="2" customFormat="1" ht="24.15" customHeight="1">
      <c r="A349" s="38"/>
      <c r="B349" s="39"/>
      <c r="C349" s="258" t="s">
        <v>1544</v>
      </c>
      <c r="D349" s="258" t="s">
        <v>599</v>
      </c>
      <c r="E349" s="259" t="s">
        <v>1545</v>
      </c>
      <c r="F349" s="260" t="s">
        <v>1546</v>
      </c>
      <c r="G349" s="261" t="s">
        <v>153</v>
      </c>
      <c r="H349" s="262">
        <v>4</v>
      </c>
      <c r="I349" s="263"/>
      <c r="J349" s="264">
        <f>ROUND(I349*H349,2)</f>
        <v>0</v>
      </c>
      <c r="K349" s="265"/>
      <c r="L349" s="266"/>
      <c r="M349" s="267" t="s">
        <v>1</v>
      </c>
      <c r="N349" s="268" t="s">
        <v>40</v>
      </c>
      <c r="O349" s="91"/>
      <c r="P349" s="221">
        <f>O349*H349</f>
        <v>0</v>
      </c>
      <c r="Q349" s="221">
        <v>0.0086999999999999994</v>
      </c>
      <c r="R349" s="221">
        <f>Q349*H349</f>
        <v>0.034799999999999998</v>
      </c>
      <c r="S349" s="221">
        <v>0</v>
      </c>
      <c r="T349" s="222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3" t="s">
        <v>367</v>
      </c>
      <c r="AT349" s="223" t="s">
        <v>599</v>
      </c>
      <c r="AU349" s="223" t="s">
        <v>85</v>
      </c>
      <c r="AY349" s="17" t="s">
        <v>141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7" t="s">
        <v>83</v>
      </c>
      <c r="BK349" s="224">
        <f>ROUND(I349*H349,2)</f>
        <v>0</v>
      </c>
      <c r="BL349" s="17" t="s">
        <v>260</v>
      </c>
      <c r="BM349" s="223" t="s">
        <v>1547</v>
      </c>
    </row>
    <row r="350" s="2" customFormat="1" ht="37.8" customHeight="1">
      <c r="A350" s="38"/>
      <c r="B350" s="39"/>
      <c r="C350" s="258" t="s">
        <v>1548</v>
      </c>
      <c r="D350" s="258" t="s">
        <v>599</v>
      </c>
      <c r="E350" s="259" t="s">
        <v>1549</v>
      </c>
      <c r="F350" s="260" t="s">
        <v>1550</v>
      </c>
      <c r="G350" s="261" t="s">
        <v>153</v>
      </c>
      <c r="H350" s="262">
        <v>32</v>
      </c>
      <c r="I350" s="263"/>
      <c r="J350" s="264">
        <f>ROUND(I350*H350,2)</f>
        <v>0</v>
      </c>
      <c r="K350" s="265"/>
      <c r="L350" s="266"/>
      <c r="M350" s="267" t="s">
        <v>1</v>
      </c>
      <c r="N350" s="268" t="s">
        <v>40</v>
      </c>
      <c r="O350" s="91"/>
      <c r="P350" s="221">
        <f>O350*H350</f>
        <v>0</v>
      </c>
      <c r="Q350" s="221">
        <v>0.0086999999999999994</v>
      </c>
      <c r="R350" s="221">
        <f>Q350*H350</f>
        <v>0.27839999999999998</v>
      </c>
      <c r="S350" s="221">
        <v>0</v>
      </c>
      <c r="T350" s="222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23" t="s">
        <v>367</v>
      </c>
      <c r="AT350" s="223" t="s">
        <v>599</v>
      </c>
      <c r="AU350" s="223" t="s">
        <v>85</v>
      </c>
      <c r="AY350" s="17" t="s">
        <v>141</v>
      </c>
      <c r="BE350" s="224">
        <f>IF(N350="základní",J350,0)</f>
        <v>0</v>
      </c>
      <c r="BF350" s="224">
        <f>IF(N350="snížená",J350,0)</f>
        <v>0</v>
      </c>
      <c r="BG350" s="224">
        <f>IF(N350="zákl. přenesená",J350,0)</f>
        <v>0</v>
      </c>
      <c r="BH350" s="224">
        <f>IF(N350="sníž. přenesená",J350,0)</f>
        <v>0</v>
      </c>
      <c r="BI350" s="224">
        <f>IF(N350="nulová",J350,0)</f>
        <v>0</v>
      </c>
      <c r="BJ350" s="17" t="s">
        <v>83</v>
      </c>
      <c r="BK350" s="224">
        <f>ROUND(I350*H350,2)</f>
        <v>0</v>
      </c>
      <c r="BL350" s="17" t="s">
        <v>260</v>
      </c>
      <c r="BM350" s="223" t="s">
        <v>1551</v>
      </c>
    </row>
    <row r="351" s="2" customFormat="1" ht="24.15" customHeight="1">
      <c r="A351" s="38"/>
      <c r="B351" s="39"/>
      <c r="C351" s="211" t="s">
        <v>1552</v>
      </c>
      <c r="D351" s="211" t="s">
        <v>142</v>
      </c>
      <c r="E351" s="212" t="s">
        <v>1553</v>
      </c>
      <c r="F351" s="213" t="s">
        <v>1554</v>
      </c>
      <c r="G351" s="214" t="s">
        <v>629</v>
      </c>
      <c r="H351" s="215">
        <v>2</v>
      </c>
      <c r="I351" s="216"/>
      <c r="J351" s="217">
        <f>ROUND(I351*H351,2)</f>
        <v>0</v>
      </c>
      <c r="K351" s="218"/>
      <c r="L351" s="44"/>
      <c r="M351" s="219" t="s">
        <v>1</v>
      </c>
      <c r="N351" s="220" t="s">
        <v>40</v>
      </c>
      <c r="O351" s="91"/>
      <c r="P351" s="221">
        <f>O351*H351</f>
        <v>0</v>
      </c>
      <c r="Q351" s="221">
        <v>0</v>
      </c>
      <c r="R351" s="221">
        <f>Q351*H351</f>
        <v>0</v>
      </c>
      <c r="S351" s="221">
        <v>0</v>
      </c>
      <c r="T351" s="222">
        <f>S351*H351</f>
        <v>0</v>
      </c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R351" s="223" t="s">
        <v>260</v>
      </c>
      <c r="AT351" s="223" t="s">
        <v>142</v>
      </c>
      <c r="AU351" s="223" t="s">
        <v>85</v>
      </c>
      <c r="AY351" s="17" t="s">
        <v>141</v>
      </c>
      <c r="BE351" s="224">
        <f>IF(N351="základní",J351,0)</f>
        <v>0</v>
      </c>
      <c r="BF351" s="224">
        <f>IF(N351="snížená",J351,0)</f>
        <v>0</v>
      </c>
      <c r="BG351" s="224">
        <f>IF(N351="zákl. přenesená",J351,0)</f>
        <v>0</v>
      </c>
      <c r="BH351" s="224">
        <f>IF(N351="sníž. přenesená",J351,0)</f>
        <v>0</v>
      </c>
      <c r="BI351" s="224">
        <f>IF(N351="nulová",J351,0)</f>
        <v>0</v>
      </c>
      <c r="BJ351" s="17" t="s">
        <v>83</v>
      </c>
      <c r="BK351" s="224">
        <f>ROUND(I351*H351,2)</f>
        <v>0</v>
      </c>
      <c r="BL351" s="17" t="s">
        <v>260</v>
      </c>
      <c r="BM351" s="223" t="s">
        <v>1555</v>
      </c>
    </row>
    <row r="352" s="2" customFormat="1" ht="24.15" customHeight="1">
      <c r="A352" s="38"/>
      <c r="B352" s="39"/>
      <c r="C352" s="258" t="s">
        <v>1556</v>
      </c>
      <c r="D352" s="258" t="s">
        <v>599</v>
      </c>
      <c r="E352" s="259" t="s">
        <v>1557</v>
      </c>
      <c r="F352" s="260" t="s">
        <v>1558</v>
      </c>
      <c r="G352" s="261" t="s">
        <v>153</v>
      </c>
      <c r="H352" s="262">
        <v>2</v>
      </c>
      <c r="I352" s="263"/>
      <c r="J352" s="264">
        <f>ROUND(I352*H352,2)</f>
        <v>0</v>
      </c>
      <c r="K352" s="265"/>
      <c r="L352" s="266"/>
      <c r="M352" s="267" t="s">
        <v>1</v>
      </c>
      <c r="N352" s="268" t="s">
        <v>40</v>
      </c>
      <c r="O352" s="91"/>
      <c r="P352" s="221">
        <f>O352*H352</f>
        <v>0</v>
      </c>
      <c r="Q352" s="221">
        <v>0.0038999999999999998</v>
      </c>
      <c r="R352" s="221">
        <f>Q352*H352</f>
        <v>0.0077999999999999996</v>
      </c>
      <c r="S352" s="221">
        <v>0</v>
      </c>
      <c r="T352" s="222">
        <f>S352*H352</f>
        <v>0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3" t="s">
        <v>367</v>
      </c>
      <c r="AT352" s="223" t="s">
        <v>599</v>
      </c>
      <c r="AU352" s="223" t="s">
        <v>85</v>
      </c>
      <c r="AY352" s="17" t="s">
        <v>141</v>
      </c>
      <c r="BE352" s="224">
        <f>IF(N352="základní",J352,0)</f>
        <v>0</v>
      </c>
      <c r="BF352" s="224">
        <f>IF(N352="snížená",J352,0)</f>
        <v>0</v>
      </c>
      <c r="BG352" s="224">
        <f>IF(N352="zákl. přenesená",J352,0)</f>
        <v>0</v>
      </c>
      <c r="BH352" s="224">
        <f>IF(N352="sníž. přenesená",J352,0)</f>
        <v>0</v>
      </c>
      <c r="BI352" s="224">
        <f>IF(N352="nulová",J352,0)</f>
        <v>0</v>
      </c>
      <c r="BJ352" s="17" t="s">
        <v>83</v>
      </c>
      <c r="BK352" s="224">
        <f>ROUND(I352*H352,2)</f>
        <v>0</v>
      </c>
      <c r="BL352" s="17" t="s">
        <v>260</v>
      </c>
      <c r="BM352" s="223" t="s">
        <v>1559</v>
      </c>
    </row>
    <row r="353" s="2" customFormat="1" ht="24.15" customHeight="1">
      <c r="A353" s="38"/>
      <c r="B353" s="39"/>
      <c r="C353" s="211" t="s">
        <v>1560</v>
      </c>
      <c r="D353" s="211" t="s">
        <v>142</v>
      </c>
      <c r="E353" s="212" t="s">
        <v>1561</v>
      </c>
      <c r="F353" s="213" t="s">
        <v>1562</v>
      </c>
      <c r="G353" s="214" t="s">
        <v>269</v>
      </c>
      <c r="H353" s="215">
        <v>0.32100000000000001</v>
      </c>
      <c r="I353" s="216"/>
      <c r="J353" s="217">
        <f>ROUND(I353*H353,2)</f>
        <v>0</v>
      </c>
      <c r="K353" s="218"/>
      <c r="L353" s="44"/>
      <c r="M353" s="219" t="s">
        <v>1</v>
      </c>
      <c r="N353" s="220" t="s">
        <v>40</v>
      </c>
      <c r="O353" s="91"/>
      <c r="P353" s="221">
        <f>O353*H353</f>
        <v>0</v>
      </c>
      <c r="Q353" s="221">
        <v>0</v>
      </c>
      <c r="R353" s="221">
        <f>Q353*H353</f>
        <v>0</v>
      </c>
      <c r="S353" s="221">
        <v>0</v>
      </c>
      <c r="T353" s="222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23" t="s">
        <v>260</v>
      </c>
      <c r="AT353" s="223" t="s">
        <v>142</v>
      </c>
      <c r="AU353" s="223" t="s">
        <v>85</v>
      </c>
      <c r="AY353" s="17" t="s">
        <v>141</v>
      </c>
      <c r="BE353" s="224">
        <f>IF(N353="základní",J353,0)</f>
        <v>0</v>
      </c>
      <c r="BF353" s="224">
        <f>IF(N353="snížená",J353,0)</f>
        <v>0</v>
      </c>
      <c r="BG353" s="224">
        <f>IF(N353="zákl. přenesená",J353,0)</f>
        <v>0</v>
      </c>
      <c r="BH353" s="224">
        <f>IF(N353="sníž. přenesená",J353,0)</f>
        <v>0</v>
      </c>
      <c r="BI353" s="224">
        <f>IF(N353="nulová",J353,0)</f>
        <v>0</v>
      </c>
      <c r="BJ353" s="17" t="s">
        <v>83</v>
      </c>
      <c r="BK353" s="224">
        <f>ROUND(I353*H353,2)</f>
        <v>0</v>
      </c>
      <c r="BL353" s="17" t="s">
        <v>260</v>
      </c>
      <c r="BM353" s="223" t="s">
        <v>1563</v>
      </c>
    </row>
    <row r="354" s="2" customFormat="1" ht="24.15" customHeight="1">
      <c r="A354" s="38"/>
      <c r="B354" s="39"/>
      <c r="C354" s="211" t="s">
        <v>1564</v>
      </c>
      <c r="D354" s="211" t="s">
        <v>142</v>
      </c>
      <c r="E354" s="212" t="s">
        <v>1565</v>
      </c>
      <c r="F354" s="213" t="s">
        <v>1566</v>
      </c>
      <c r="G354" s="214" t="s">
        <v>269</v>
      </c>
      <c r="H354" s="215">
        <v>0.32100000000000001</v>
      </c>
      <c r="I354" s="216"/>
      <c r="J354" s="217">
        <f>ROUND(I354*H354,2)</f>
        <v>0</v>
      </c>
      <c r="K354" s="218"/>
      <c r="L354" s="44"/>
      <c r="M354" s="273" t="s">
        <v>1</v>
      </c>
      <c r="N354" s="274" t="s">
        <v>40</v>
      </c>
      <c r="O354" s="275"/>
      <c r="P354" s="276">
        <f>O354*H354</f>
        <v>0</v>
      </c>
      <c r="Q354" s="276">
        <v>0</v>
      </c>
      <c r="R354" s="276">
        <f>Q354*H354</f>
        <v>0</v>
      </c>
      <c r="S354" s="276">
        <v>0</v>
      </c>
      <c r="T354" s="277">
        <f>S354*H354</f>
        <v>0</v>
      </c>
      <c r="U354" s="38"/>
      <c r="V354" s="38"/>
      <c r="W354" s="38"/>
      <c r="X354" s="38"/>
      <c r="Y354" s="38"/>
      <c r="Z354" s="38"/>
      <c r="AA354" s="38"/>
      <c r="AB354" s="38"/>
      <c r="AC354" s="38"/>
      <c r="AD354" s="38"/>
      <c r="AE354" s="38"/>
      <c r="AR354" s="223" t="s">
        <v>260</v>
      </c>
      <c r="AT354" s="223" t="s">
        <v>142</v>
      </c>
      <c r="AU354" s="223" t="s">
        <v>85</v>
      </c>
      <c r="AY354" s="17" t="s">
        <v>141</v>
      </c>
      <c r="BE354" s="224">
        <f>IF(N354="základní",J354,0)</f>
        <v>0</v>
      </c>
      <c r="BF354" s="224">
        <f>IF(N354="snížená",J354,0)</f>
        <v>0</v>
      </c>
      <c r="BG354" s="224">
        <f>IF(N354="zákl. přenesená",J354,0)</f>
        <v>0</v>
      </c>
      <c r="BH354" s="224">
        <f>IF(N354="sníž. přenesená",J354,0)</f>
        <v>0</v>
      </c>
      <c r="BI354" s="224">
        <f>IF(N354="nulová",J354,0)</f>
        <v>0</v>
      </c>
      <c r="BJ354" s="17" t="s">
        <v>83</v>
      </c>
      <c r="BK354" s="224">
        <f>ROUND(I354*H354,2)</f>
        <v>0</v>
      </c>
      <c r="BL354" s="17" t="s">
        <v>260</v>
      </c>
      <c r="BM354" s="223" t="s">
        <v>1567</v>
      </c>
    </row>
    <row r="355" s="2" customFormat="1" ht="6.96" customHeight="1">
      <c r="A355" s="38"/>
      <c r="B355" s="66"/>
      <c r="C355" s="67"/>
      <c r="D355" s="67"/>
      <c r="E355" s="67"/>
      <c r="F355" s="67"/>
      <c r="G355" s="67"/>
      <c r="H355" s="67"/>
      <c r="I355" s="67"/>
      <c r="J355" s="67"/>
      <c r="K355" s="67"/>
      <c r="L355" s="44"/>
      <c r="M355" s="38"/>
      <c r="O355" s="38"/>
      <c r="P355" s="38"/>
      <c r="Q355" s="38"/>
      <c r="R355" s="38"/>
      <c r="S355" s="38"/>
      <c r="T355" s="38"/>
      <c r="U355" s="38"/>
      <c r="V355" s="38"/>
      <c r="W355" s="38"/>
      <c r="X355" s="38"/>
      <c r="Y355" s="38"/>
      <c r="Z355" s="38"/>
      <c r="AA355" s="38"/>
      <c r="AB355" s="38"/>
      <c r="AC355" s="38"/>
      <c r="AD355" s="38"/>
      <c r="AE355" s="38"/>
    </row>
  </sheetData>
  <sheetProtection sheet="1" autoFilter="0" formatColumns="0" formatRows="0" objects="1" scenarios="1" spinCount="100000" saltValue="6iQ84z8Qaa/AVfg6jm4s6HRsDuHPwbqHQX3KWIepZb6II4rafBZZ2gsfJKTloKdqWK+xzXanE7h1JrRmagT7gw==" hashValue="xAXFhp7A4fCoUeV/Taj5IonWaVwp3XI8aUTOp23Ha9nBhYJy3LgKjChpdZEMrC0jgwgr+TBpWGYb41MRtFCHcg==" algorithmName="SHA-512" password="CC35"/>
  <autoFilter ref="C126:K354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VOŠ a SPŠ Žďár nad Sázavou - Rekonstrukce ZTI budovy školy - Strojírenská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1568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ROUND(J125,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ROUND((SUM(BE125:BE218)),  2)</f>
        <v>0</v>
      </c>
      <c r="G33" s="38"/>
      <c r="H33" s="38"/>
      <c r="I33" s="155">
        <v>0.20999999999999999</v>
      </c>
      <c r="J33" s="154">
        <f>ROUND(((SUM(BE125:BE218))*I33),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ROUND((SUM(BF125:BF218)),  2)</f>
        <v>0</v>
      </c>
      <c r="G34" s="38"/>
      <c r="H34" s="38"/>
      <c r="I34" s="155">
        <v>0.12</v>
      </c>
      <c r="J34" s="154">
        <f>ROUND(((SUM(BF125:BF218))*I34),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ROUND((SUM(BG125:BG218)),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ROUND((SUM(BH125:BH218)),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ROUND((SUM(BI125:BI218)),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VOŠ a SPŠ Žďár nad Sázavou - Rekonstrukce ZTI budovy školy - Strojírenská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D.1.4.2 - ústřední vytápění, vzduchotechnika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Žďár nad Sázavou, Strojírenská 6</v>
      </c>
      <c r="G89" s="40"/>
      <c r="H89" s="40"/>
      <c r="I89" s="32" t="s">
        <v>22</v>
      </c>
      <c r="J89" s="79" t="str">
        <f>IF(J12="","",J12)</f>
        <v>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Kraj Vysočina, Žižkova 1882/57, 586 01 Jihlava</v>
      </c>
      <c r="G91" s="40"/>
      <c r="H91" s="40"/>
      <c r="I91" s="32" t="s">
        <v>30</v>
      </c>
      <c r="J91" s="36" t="str">
        <f>E21</f>
        <v>Filip Marek, Brněnská 326/34, Žďár nad Sázavou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Filip Marek, Brněnská 326/34, Žďár nad Sázavou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J125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964</v>
      </c>
      <c r="E97" s="182"/>
      <c r="F97" s="182"/>
      <c r="G97" s="182"/>
      <c r="H97" s="182"/>
      <c r="I97" s="182"/>
      <c r="J97" s="183">
        <f>J126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5" customFormat="1" ht="19.92" customHeight="1">
      <c r="A98" s="15"/>
      <c r="B98" s="278"/>
      <c r="C98" s="279"/>
      <c r="D98" s="280" t="s">
        <v>968</v>
      </c>
      <c r="E98" s="281"/>
      <c r="F98" s="281"/>
      <c r="G98" s="281"/>
      <c r="H98" s="281"/>
      <c r="I98" s="281"/>
      <c r="J98" s="282">
        <f>J127</f>
        <v>0</v>
      </c>
      <c r="K98" s="279"/>
      <c r="L98" s="283"/>
      <c r="S98" s="15"/>
      <c r="T98" s="15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</row>
    <row r="99" s="15" customFormat="1" ht="19.92" customHeight="1">
      <c r="A99" s="15"/>
      <c r="B99" s="278"/>
      <c r="C99" s="279"/>
      <c r="D99" s="280" t="s">
        <v>969</v>
      </c>
      <c r="E99" s="281"/>
      <c r="F99" s="281"/>
      <c r="G99" s="281"/>
      <c r="H99" s="281"/>
      <c r="I99" s="281"/>
      <c r="J99" s="282">
        <f>J129</f>
        <v>0</v>
      </c>
      <c r="K99" s="279"/>
      <c r="L99" s="283"/>
      <c r="S99" s="15"/>
      <c r="T99" s="15"/>
      <c r="U99" s="15"/>
      <c r="V99" s="15"/>
      <c r="W99" s="15"/>
      <c r="X99" s="15"/>
      <c r="Y99" s="15"/>
      <c r="Z99" s="15"/>
      <c r="AA99" s="15"/>
      <c r="AB99" s="15"/>
      <c r="AC99" s="15"/>
      <c r="AD99" s="15"/>
      <c r="AE99" s="15"/>
    </row>
    <row r="100" s="9" customFormat="1" ht="24.96" customHeight="1">
      <c r="A100" s="9"/>
      <c r="B100" s="179"/>
      <c r="C100" s="180"/>
      <c r="D100" s="181" t="s">
        <v>970</v>
      </c>
      <c r="E100" s="182"/>
      <c r="F100" s="182"/>
      <c r="G100" s="182"/>
      <c r="H100" s="182"/>
      <c r="I100" s="182"/>
      <c r="J100" s="183">
        <f>J135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5" customFormat="1" ht="19.92" customHeight="1">
      <c r="A101" s="15"/>
      <c r="B101" s="278"/>
      <c r="C101" s="279"/>
      <c r="D101" s="280" t="s">
        <v>1569</v>
      </c>
      <c r="E101" s="281"/>
      <c r="F101" s="281"/>
      <c r="G101" s="281"/>
      <c r="H101" s="281"/>
      <c r="I101" s="281"/>
      <c r="J101" s="282">
        <f>J136</f>
        <v>0</v>
      </c>
      <c r="K101" s="279"/>
      <c r="L101" s="283"/>
      <c r="S101" s="15"/>
      <c r="T101" s="15"/>
      <c r="U101" s="15"/>
      <c r="V101" s="15"/>
      <c r="W101" s="15"/>
      <c r="X101" s="15"/>
      <c r="Y101" s="15"/>
      <c r="Z101" s="15"/>
      <c r="AA101" s="15"/>
      <c r="AB101" s="15"/>
      <c r="AC101" s="15"/>
      <c r="AD101" s="15"/>
      <c r="AE101" s="15"/>
    </row>
    <row r="102" s="15" customFormat="1" ht="19.92" customHeight="1">
      <c r="A102" s="15"/>
      <c r="B102" s="278"/>
      <c r="C102" s="279"/>
      <c r="D102" s="280" t="s">
        <v>1570</v>
      </c>
      <c r="E102" s="281"/>
      <c r="F102" s="281"/>
      <c r="G102" s="281"/>
      <c r="H102" s="281"/>
      <c r="I102" s="281"/>
      <c r="J102" s="282">
        <f>J153</f>
        <v>0</v>
      </c>
      <c r="K102" s="279"/>
      <c r="L102" s="283"/>
      <c r="S102" s="15"/>
      <c r="T102" s="15"/>
      <c r="U102" s="15"/>
      <c r="V102" s="15"/>
      <c r="W102" s="15"/>
      <c r="X102" s="15"/>
      <c r="Y102" s="15"/>
      <c r="Z102" s="15"/>
      <c r="AA102" s="15"/>
      <c r="AB102" s="15"/>
      <c r="AC102" s="15"/>
      <c r="AD102" s="15"/>
      <c r="AE102" s="15"/>
    </row>
    <row r="103" s="15" customFormat="1" ht="19.92" customHeight="1">
      <c r="A103" s="15"/>
      <c r="B103" s="278"/>
      <c r="C103" s="279"/>
      <c r="D103" s="280" t="s">
        <v>1571</v>
      </c>
      <c r="E103" s="281"/>
      <c r="F103" s="281"/>
      <c r="G103" s="281"/>
      <c r="H103" s="281"/>
      <c r="I103" s="281"/>
      <c r="J103" s="282">
        <f>J165</f>
        <v>0</v>
      </c>
      <c r="K103" s="279"/>
      <c r="L103" s="283"/>
      <c r="S103" s="15"/>
      <c r="T103" s="15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</row>
    <row r="104" s="15" customFormat="1" ht="19.92" customHeight="1">
      <c r="A104" s="15"/>
      <c r="B104" s="278"/>
      <c r="C104" s="279"/>
      <c r="D104" s="280" t="s">
        <v>1572</v>
      </c>
      <c r="E104" s="281"/>
      <c r="F104" s="281"/>
      <c r="G104" s="281"/>
      <c r="H104" s="281"/>
      <c r="I104" s="281"/>
      <c r="J104" s="282">
        <f>J178</f>
        <v>0</v>
      </c>
      <c r="K104" s="279"/>
      <c r="L104" s="283"/>
      <c r="S104" s="15"/>
      <c r="T104" s="15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</row>
    <row r="105" s="15" customFormat="1" ht="19.92" customHeight="1">
      <c r="A105" s="15"/>
      <c r="B105" s="278"/>
      <c r="C105" s="279"/>
      <c r="D105" s="280" t="s">
        <v>1573</v>
      </c>
      <c r="E105" s="281"/>
      <c r="F105" s="281"/>
      <c r="G105" s="281"/>
      <c r="H105" s="281"/>
      <c r="I105" s="281"/>
      <c r="J105" s="282">
        <f>J212</f>
        <v>0</v>
      </c>
      <c r="K105" s="279"/>
      <c r="L105" s="283"/>
      <c r="S105" s="15"/>
      <c r="T105" s="15"/>
      <c r="U105" s="15"/>
      <c r="V105" s="15"/>
      <c r="W105" s="15"/>
      <c r="X105" s="15"/>
      <c r="Y105" s="15"/>
      <c r="Z105" s="15"/>
      <c r="AA105" s="15"/>
      <c r="AB105" s="15"/>
      <c r="AC105" s="15"/>
      <c r="AD105" s="15"/>
      <c r="AE105" s="15"/>
    </row>
    <row r="106" s="2" customFormat="1" ht="21.84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66"/>
      <c r="C107" s="67"/>
      <c r="D107" s="67"/>
      <c r="E107" s="67"/>
      <c r="F107" s="67"/>
      <c r="G107" s="67"/>
      <c r="H107" s="67"/>
      <c r="I107" s="67"/>
      <c r="J107" s="67"/>
      <c r="K107" s="67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11" s="2" customFormat="1" ht="6.96" customHeight="1">
      <c r="A111" s="38"/>
      <c r="B111" s="68"/>
      <c r="C111" s="69"/>
      <c r="D111" s="69"/>
      <c r="E111" s="69"/>
      <c r="F111" s="69"/>
      <c r="G111" s="69"/>
      <c r="H111" s="69"/>
      <c r="I111" s="69"/>
      <c r="J111" s="69"/>
      <c r="K111" s="69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24.96" customHeight="1">
      <c r="A112" s="38"/>
      <c r="B112" s="39"/>
      <c r="C112" s="23" t="s">
        <v>126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16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6.25" customHeight="1">
      <c r="A115" s="38"/>
      <c r="B115" s="39"/>
      <c r="C115" s="40"/>
      <c r="D115" s="40"/>
      <c r="E115" s="174" t="str">
        <f>E7</f>
        <v>VOŠ a SPŠ Žďár nad Sázavou - Rekonstrukce ZTI budovy školy - Strojírenská</v>
      </c>
      <c r="F115" s="32"/>
      <c r="G115" s="32"/>
      <c r="H115" s="32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99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6.5" customHeight="1">
      <c r="A117" s="38"/>
      <c r="B117" s="39"/>
      <c r="C117" s="40"/>
      <c r="D117" s="40"/>
      <c r="E117" s="76" t="str">
        <f>E9</f>
        <v>D.1.4.2 - ústřední vytápění, vzduchotechnika</v>
      </c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2" customHeight="1">
      <c r="A119" s="38"/>
      <c r="B119" s="39"/>
      <c r="C119" s="32" t="s">
        <v>20</v>
      </c>
      <c r="D119" s="40"/>
      <c r="E119" s="40"/>
      <c r="F119" s="27" t="str">
        <f>F12</f>
        <v>Žďár nad Sázavou, Strojírenská 6</v>
      </c>
      <c r="G119" s="40"/>
      <c r="H119" s="40"/>
      <c r="I119" s="32" t="s">
        <v>22</v>
      </c>
      <c r="J119" s="79" t="str">
        <f>IF(J12="","",J12)</f>
        <v>2. 2. 2024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40.05" customHeight="1">
      <c r="A121" s="38"/>
      <c r="B121" s="39"/>
      <c r="C121" s="32" t="s">
        <v>24</v>
      </c>
      <c r="D121" s="40"/>
      <c r="E121" s="40"/>
      <c r="F121" s="27" t="str">
        <f>E15</f>
        <v>Kraj Vysočina, Žižkova 1882/57, 586 01 Jihlava</v>
      </c>
      <c r="G121" s="40"/>
      <c r="H121" s="40"/>
      <c r="I121" s="32" t="s">
        <v>30</v>
      </c>
      <c r="J121" s="36" t="str">
        <f>E21</f>
        <v>Filip Marek, Brněnská 326/34, Žďár nad Sázavou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40.05" customHeight="1">
      <c r="A122" s="38"/>
      <c r="B122" s="39"/>
      <c r="C122" s="32" t="s">
        <v>28</v>
      </c>
      <c r="D122" s="40"/>
      <c r="E122" s="40"/>
      <c r="F122" s="27" t="str">
        <f>IF(E18="","",E18)</f>
        <v>Vyplň údaj</v>
      </c>
      <c r="G122" s="40"/>
      <c r="H122" s="40"/>
      <c r="I122" s="32" t="s">
        <v>33</v>
      </c>
      <c r="J122" s="36" t="str">
        <f>E24</f>
        <v>Filip Marek, Brněnská 326/34, Žďár nad Sázavou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0.32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10" customFormat="1" ht="29.28" customHeight="1">
      <c r="A124" s="185"/>
      <c r="B124" s="186"/>
      <c r="C124" s="187" t="s">
        <v>127</v>
      </c>
      <c r="D124" s="188" t="s">
        <v>60</v>
      </c>
      <c r="E124" s="188" t="s">
        <v>56</v>
      </c>
      <c r="F124" s="188" t="s">
        <v>57</v>
      </c>
      <c r="G124" s="188" t="s">
        <v>128</v>
      </c>
      <c r="H124" s="188" t="s">
        <v>129</v>
      </c>
      <c r="I124" s="188" t="s">
        <v>130</v>
      </c>
      <c r="J124" s="189" t="s">
        <v>103</v>
      </c>
      <c r="K124" s="190" t="s">
        <v>131</v>
      </c>
      <c r="L124" s="191"/>
      <c r="M124" s="100" t="s">
        <v>1</v>
      </c>
      <c r="N124" s="101" t="s">
        <v>39</v>
      </c>
      <c r="O124" s="101" t="s">
        <v>132</v>
      </c>
      <c r="P124" s="101" t="s">
        <v>133</v>
      </c>
      <c r="Q124" s="101" t="s">
        <v>134</v>
      </c>
      <c r="R124" s="101" t="s">
        <v>135</v>
      </c>
      <c r="S124" s="101" t="s">
        <v>136</v>
      </c>
      <c r="T124" s="102" t="s">
        <v>137</v>
      </c>
      <c r="U124" s="185"/>
      <c r="V124" s="185"/>
      <c r="W124" s="185"/>
      <c r="X124" s="185"/>
      <c r="Y124" s="185"/>
      <c r="Z124" s="185"/>
      <c r="AA124" s="185"/>
      <c r="AB124" s="185"/>
      <c r="AC124" s="185"/>
      <c r="AD124" s="185"/>
      <c r="AE124" s="185"/>
    </row>
    <row r="125" s="2" customFormat="1" ht="22.8" customHeight="1">
      <c r="A125" s="38"/>
      <c r="B125" s="39"/>
      <c r="C125" s="107" t="s">
        <v>138</v>
      </c>
      <c r="D125" s="40"/>
      <c r="E125" s="40"/>
      <c r="F125" s="40"/>
      <c r="G125" s="40"/>
      <c r="H125" s="40"/>
      <c r="I125" s="40"/>
      <c r="J125" s="192">
        <f>BK125</f>
        <v>0</v>
      </c>
      <c r="K125" s="40"/>
      <c r="L125" s="44"/>
      <c r="M125" s="103"/>
      <c r="N125" s="193"/>
      <c r="O125" s="104"/>
      <c r="P125" s="194">
        <f>P126+P135</f>
        <v>0</v>
      </c>
      <c r="Q125" s="104"/>
      <c r="R125" s="194">
        <f>R126+R135</f>
        <v>0.84322999999999992</v>
      </c>
      <c r="S125" s="104"/>
      <c r="T125" s="195">
        <f>T126+T135</f>
        <v>1.32148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74</v>
      </c>
      <c r="AU125" s="17" t="s">
        <v>105</v>
      </c>
      <c r="BK125" s="196">
        <f>BK126+BK135</f>
        <v>0</v>
      </c>
    </row>
    <row r="126" s="11" customFormat="1" ht="25.92" customHeight="1">
      <c r="A126" s="11"/>
      <c r="B126" s="197"/>
      <c r="C126" s="198"/>
      <c r="D126" s="199" t="s">
        <v>74</v>
      </c>
      <c r="E126" s="200" t="s">
        <v>975</v>
      </c>
      <c r="F126" s="200" t="s">
        <v>976</v>
      </c>
      <c r="G126" s="198"/>
      <c r="H126" s="198"/>
      <c r="I126" s="201"/>
      <c r="J126" s="202">
        <f>BK126</f>
        <v>0</v>
      </c>
      <c r="K126" s="198"/>
      <c r="L126" s="203"/>
      <c r="M126" s="204"/>
      <c r="N126" s="205"/>
      <c r="O126" s="205"/>
      <c r="P126" s="206">
        <f>P127+P129</f>
        <v>0</v>
      </c>
      <c r="Q126" s="205"/>
      <c r="R126" s="206">
        <f>R127+R129</f>
        <v>0</v>
      </c>
      <c r="S126" s="205"/>
      <c r="T126" s="207">
        <f>T127+T129</f>
        <v>0.97499999999999998</v>
      </c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R126" s="208" t="s">
        <v>83</v>
      </c>
      <c r="AT126" s="209" t="s">
        <v>74</v>
      </c>
      <c r="AU126" s="209" t="s">
        <v>75</v>
      </c>
      <c r="AY126" s="208" t="s">
        <v>141</v>
      </c>
      <c r="BK126" s="210">
        <f>BK127+BK129</f>
        <v>0</v>
      </c>
    </row>
    <row r="127" s="11" customFormat="1" ht="22.8" customHeight="1">
      <c r="A127" s="11"/>
      <c r="B127" s="197"/>
      <c r="C127" s="198"/>
      <c r="D127" s="199" t="s">
        <v>74</v>
      </c>
      <c r="E127" s="284" t="s">
        <v>200</v>
      </c>
      <c r="F127" s="284" t="s">
        <v>1094</v>
      </c>
      <c r="G127" s="198"/>
      <c r="H127" s="198"/>
      <c r="I127" s="201"/>
      <c r="J127" s="285">
        <f>BK127</f>
        <v>0</v>
      </c>
      <c r="K127" s="198"/>
      <c r="L127" s="203"/>
      <c r="M127" s="204"/>
      <c r="N127" s="205"/>
      <c r="O127" s="205"/>
      <c r="P127" s="206">
        <f>P128</f>
        <v>0</v>
      </c>
      <c r="Q127" s="205"/>
      <c r="R127" s="206">
        <f>R128</f>
        <v>0</v>
      </c>
      <c r="S127" s="205"/>
      <c r="T127" s="207">
        <f>T128</f>
        <v>0.97499999999999998</v>
      </c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R127" s="208" t="s">
        <v>83</v>
      </c>
      <c r="AT127" s="209" t="s">
        <v>74</v>
      </c>
      <c r="AU127" s="209" t="s">
        <v>83</v>
      </c>
      <c r="AY127" s="208" t="s">
        <v>141</v>
      </c>
      <c r="BK127" s="210">
        <f>BK128</f>
        <v>0</v>
      </c>
    </row>
    <row r="128" s="2" customFormat="1" ht="24.15" customHeight="1">
      <c r="A128" s="38"/>
      <c r="B128" s="39"/>
      <c r="C128" s="211" t="s">
        <v>83</v>
      </c>
      <c r="D128" s="211" t="s">
        <v>142</v>
      </c>
      <c r="E128" s="212" t="s">
        <v>1111</v>
      </c>
      <c r="F128" s="213" t="s">
        <v>1112</v>
      </c>
      <c r="G128" s="214" t="s">
        <v>203</v>
      </c>
      <c r="H128" s="215">
        <v>75</v>
      </c>
      <c r="I128" s="216"/>
      <c r="J128" s="217">
        <f>ROUND(I128*H128,2)</f>
        <v>0</v>
      </c>
      <c r="K128" s="218"/>
      <c r="L128" s="44"/>
      <c r="M128" s="219" t="s">
        <v>1</v>
      </c>
      <c r="N128" s="220" t="s">
        <v>40</v>
      </c>
      <c r="O128" s="91"/>
      <c r="P128" s="221">
        <f>O128*H128</f>
        <v>0</v>
      </c>
      <c r="Q128" s="221">
        <v>0</v>
      </c>
      <c r="R128" s="221">
        <f>Q128*H128</f>
        <v>0</v>
      </c>
      <c r="S128" s="221">
        <v>0.012999999999999999</v>
      </c>
      <c r="T128" s="222">
        <f>S128*H128</f>
        <v>0.97499999999999998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146</v>
      </c>
      <c r="AT128" s="223" t="s">
        <v>142</v>
      </c>
      <c r="AU128" s="223" t="s">
        <v>85</v>
      </c>
      <c r="AY128" s="17" t="s">
        <v>141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83</v>
      </c>
      <c r="BK128" s="224">
        <f>ROUND(I128*H128,2)</f>
        <v>0</v>
      </c>
      <c r="BL128" s="17" t="s">
        <v>146</v>
      </c>
      <c r="BM128" s="223" t="s">
        <v>1574</v>
      </c>
    </row>
    <row r="129" s="11" customFormat="1" ht="22.8" customHeight="1">
      <c r="A129" s="11"/>
      <c r="B129" s="197"/>
      <c r="C129" s="198"/>
      <c r="D129" s="199" t="s">
        <v>74</v>
      </c>
      <c r="E129" s="284" t="s">
        <v>1126</v>
      </c>
      <c r="F129" s="284" t="s">
        <v>1127</v>
      </c>
      <c r="G129" s="198"/>
      <c r="H129" s="198"/>
      <c r="I129" s="201"/>
      <c r="J129" s="285">
        <f>BK129</f>
        <v>0</v>
      </c>
      <c r="K129" s="198"/>
      <c r="L129" s="203"/>
      <c r="M129" s="204"/>
      <c r="N129" s="205"/>
      <c r="O129" s="205"/>
      <c r="P129" s="206">
        <f>SUM(P130:P134)</f>
        <v>0</v>
      </c>
      <c r="Q129" s="205"/>
      <c r="R129" s="206">
        <f>SUM(R130:R134)</f>
        <v>0</v>
      </c>
      <c r="S129" s="205"/>
      <c r="T129" s="207">
        <f>SUM(T130:T134)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8" t="s">
        <v>83</v>
      </c>
      <c r="AT129" s="209" t="s">
        <v>74</v>
      </c>
      <c r="AU129" s="209" t="s">
        <v>83</v>
      </c>
      <c r="AY129" s="208" t="s">
        <v>141</v>
      </c>
      <c r="BK129" s="210">
        <f>SUM(BK130:BK134)</f>
        <v>0</v>
      </c>
    </row>
    <row r="130" s="2" customFormat="1" ht="33" customHeight="1">
      <c r="A130" s="38"/>
      <c r="B130" s="39"/>
      <c r="C130" s="211" t="s">
        <v>85</v>
      </c>
      <c r="D130" s="211" t="s">
        <v>142</v>
      </c>
      <c r="E130" s="212" t="s">
        <v>1128</v>
      </c>
      <c r="F130" s="213" t="s">
        <v>1129</v>
      </c>
      <c r="G130" s="214" t="s">
        <v>269</v>
      </c>
      <c r="H130" s="215">
        <v>1.321</v>
      </c>
      <c r="I130" s="216"/>
      <c r="J130" s="217">
        <f>ROUND(I130*H130,2)</f>
        <v>0</v>
      </c>
      <c r="K130" s="218"/>
      <c r="L130" s="44"/>
      <c r="M130" s="219" t="s">
        <v>1</v>
      </c>
      <c r="N130" s="220" t="s">
        <v>40</v>
      </c>
      <c r="O130" s="91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146</v>
      </c>
      <c r="AT130" s="223" t="s">
        <v>142</v>
      </c>
      <c r="AU130" s="223" t="s">
        <v>85</v>
      </c>
      <c r="AY130" s="17" t="s">
        <v>141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83</v>
      </c>
      <c r="BK130" s="224">
        <f>ROUND(I130*H130,2)</f>
        <v>0</v>
      </c>
      <c r="BL130" s="17" t="s">
        <v>146</v>
      </c>
      <c r="BM130" s="223" t="s">
        <v>1575</v>
      </c>
    </row>
    <row r="131" s="2" customFormat="1" ht="24.15" customHeight="1">
      <c r="A131" s="38"/>
      <c r="B131" s="39"/>
      <c r="C131" s="211" t="s">
        <v>155</v>
      </c>
      <c r="D131" s="211" t="s">
        <v>142</v>
      </c>
      <c r="E131" s="212" t="s">
        <v>1131</v>
      </c>
      <c r="F131" s="213" t="s">
        <v>1132</v>
      </c>
      <c r="G131" s="214" t="s">
        <v>269</v>
      </c>
      <c r="H131" s="215">
        <v>1.321</v>
      </c>
      <c r="I131" s="216"/>
      <c r="J131" s="217">
        <f>ROUND(I131*H131,2)</f>
        <v>0</v>
      </c>
      <c r="K131" s="218"/>
      <c r="L131" s="44"/>
      <c r="M131" s="219" t="s">
        <v>1</v>
      </c>
      <c r="N131" s="220" t="s">
        <v>40</v>
      </c>
      <c r="O131" s="91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146</v>
      </c>
      <c r="AT131" s="223" t="s">
        <v>142</v>
      </c>
      <c r="AU131" s="223" t="s">
        <v>85</v>
      </c>
      <c r="AY131" s="17" t="s">
        <v>141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83</v>
      </c>
      <c r="BK131" s="224">
        <f>ROUND(I131*H131,2)</f>
        <v>0</v>
      </c>
      <c r="BL131" s="17" t="s">
        <v>146</v>
      </c>
      <c r="BM131" s="223" t="s">
        <v>1576</v>
      </c>
    </row>
    <row r="132" s="2" customFormat="1" ht="24.15" customHeight="1">
      <c r="A132" s="38"/>
      <c r="B132" s="39"/>
      <c r="C132" s="211" t="s">
        <v>146</v>
      </c>
      <c r="D132" s="211" t="s">
        <v>142</v>
      </c>
      <c r="E132" s="212" t="s">
        <v>1134</v>
      </c>
      <c r="F132" s="213" t="s">
        <v>1135</v>
      </c>
      <c r="G132" s="214" t="s">
        <v>269</v>
      </c>
      <c r="H132" s="215">
        <v>13.210000000000001</v>
      </c>
      <c r="I132" s="216"/>
      <c r="J132" s="217">
        <f>ROUND(I132*H132,2)</f>
        <v>0</v>
      </c>
      <c r="K132" s="218"/>
      <c r="L132" s="44"/>
      <c r="M132" s="219" t="s">
        <v>1</v>
      </c>
      <c r="N132" s="220" t="s">
        <v>40</v>
      </c>
      <c r="O132" s="91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146</v>
      </c>
      <c r="AT132" s="223" t="s">
        <v>142</v>
      </c>
      <c r="AU132" s="223" t="s">
        <v>85</v>
      </c>
      <c r="AY132" s="17" t="s">
        <v>141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83</v>
      </c>
      <c r="BK132" s="224">
        <f>ROUND(I132*H132,2)</f>
        <v>0</v>
      </c>
      <c r="BL132" s="17" t="s">
        <v>146</v>
      </c>
      <c r="BM132" s="223" t="s">
        <v>1577</v>
      </c>
    </row>
    <row r="133" s="12" customFormat="1">
      <c r="A133" s="12"/>
      <c r="B133" s="225"/>
      <c r="C133" s="226"/>
      <c r="D133" s="227" t="s">
        <v>148</v>
      </c>
      <c r="E133" s="226"/>
      <c r="F133" s="229" t="s">
        <v>1578</v>
      </c>
      <c r="G133" s="226"/>
      <c r="H133" s="230">
        <v>13.210000000000001</v>
      </c>
      <c r="I133" s="231"/>
      <c r="J133" s="226"/>
      <c r="K133" s="226"/>
      <c r="L133" s="232"/>
      <c r="M133" s="233"/>
      <c r="N133" s="234"/>
      <c r="O133" s="234"/>
      <c r="P133" s="234"/>
      <c r="Q133" s="234"/>
      <c r="R133" s="234"/>
      <c r="S133" s="234"/>
      <c r="T133" s="235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6" t="s">
        <v>148</v>
      </c>
      <c r="AU133" s="236" t="s">
        <v>85</v>
      </c>
      <c r="AV133" s="12" t="s">
        <v>85</v>
      </c>
      <c r="AW133" s="12" t="s">
        <v>4</v>
      </c>
      <c r="AX133" s="12" t="s">
        <v>83</v>
      </c>
      <c r="AY133" s="236" t="s">
        <v>141</v>
      </c>
    </row>
    <row r="134" s="2" customFormat="1" ht="33" customHeight="1">
      <c r="A134" s="38"/>
      <c r="B134" s="39"/>
      <c r="C134" s="211" t="s">
        <v>171</v>
      </c>
      <c r="D134" s="211" t="s">
        <v>142</v>
      </c>
      <c r="E134" s="212" t="s">
        <v>1141</v>
      </c>
      <c r="F134" s="213" t="s">
        <v>1142</v>
      </c>
      <c r="G134" s="214" t="s">
        <v>269</v>
      </c>
      <c r="H134" s="215">
        <v>1.321</v>
      </c>
      <c r="I134" s="216"/>
      <c r="J134" s="217">
        <f>ROUND(I134*H134,2)</f>
        <v>0</v>
      </c>
      <c r="K134" s="218"/>
      <c r="L134" s="44"/>
      <c r="M134" s="219" t="s">
        <v>1</v>
      </c>
      <c r="N134" s="220" t="s">
        <v>40</v>
      </c>
      <c r="O134" s="91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146</v>
      </c>
      <c r="AT134" s="223" t="s">
        <v>142</v>
      </c>
      <c r="AU134" s="223" t="s">
        <v>85</v>
      </c>
      <c r="AY134" s="17" t="s">
        <v>141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83</v>
      </c>
      <c r="BK134" s="224">
        <f>ROUND(I134*H134,2)</f>
        <v>0</v>
      </c>
      <c r="BL134" s="17" t="s">
        <v>146</v>
      </c>
      <c r="BM134" s="223" t="s">
        <v>1579</v>
      </c>
    </row>
    <row r="135" s="11" customFormat="1" ht="25.92" customHeight="1">
      <c r="A135" s="11"/>
      <c r="B135" s="197"/>
      <c r="C135" s="198"/>
      <c r="D135" s="199" t="s">
        <v>74</v>
      </c>
      <c r="E135" s="200" t="s">
        <v>1144</v>
      </c>
      <c r="F135" s="200" t="s">
        <v>1145</v>
      </c>
      <c r="G135" s="198"/>
      <c r="H135" s="198"/>
      <c r="I135" s="201"/>
      <c r="J135" s="202">
        <f>BK135</f>
        <v>0</v>
      </c>
      <c r="K135" s="198"/>
      <c r="L135" s="203"/>
      <c r="M135" s="204"/>
      <c r="N135" s="205"/>
      <c r="O135" s="205"/>
      <c r="P135" s="206">
        <f>P136+P153+P165+P178+P212</f>
        <v>0</v>
      </c>
      <c r="Q135" s="205"/>
      <c r="R135" s="206">
        <f>R136+R153+R165+R178+R212</f>
        <v>0.84322999999999992</v>
      </c>
      <c r="S135" s="205"/>
      <c r="T135" s="207">
        <f>T136+T153+T165+T178+T212</f>
        <v>0.34648000000000001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8" t="s">
        <v>85</v>
      </c>
      <c r="AT135" s="209" t="s">
        <v>74</v>
      </c>
      <c r="AU135" s="209" t="s">
        <v>75</v>
      </c>
      <c r="AY135" s="208" t="s">
        <v>141</v>
      </c>
      <c r="BK135" s="210">
        <f>BK136+BK153+BK165+BK178+BK212</f>
        <v>0</v>
      </c>
    </row>
    <row r="136" s="11" customFormat="1" ht="22.8" customHeight="1">
      <c r="A136" s="11"/>
      <c r="B136" s="197"/>
      <c r="C136" s="198"/>
      <c r="D136" s="199" t="s">
        <v>74</v>
      </c>
      <c r="E136" s="284" t="s">
        <v>1580</v>
      </c>
      <c r="F136" s="284" t="s">
        <v>1581</v>
      </c>
      <c r="G136" s="198"/>
      <c r="H136" s="198"/>
      <c r="I136" s="201"/>
      <c r="J136" s="285">
        <f>BK136</f>
        <v>0</v>
      </c>
      <c r="K136" s="198"/>
      <c r="L136" s="203"/>
      <c r="M136" s="204"/>
      <c r="N136" s="205"/>
      <c r="O136" s="205"/>
      <c r="P136" s="206">
        <f>SUM(P137:P152)</f>
        <v>0</v>
      </c>
      <c r="Q136" s="205"/>
      <c r="R136" s="206">
        <f>SUM(R137:R152)</f>
        <v>0.19825999999999999</v>
      </c>
      <c r="S136" s="205"/>
      <c r="T136" s="207">
        <f>SUM(T137:T152)</f>
        <v>0.18640000000000001</v>
      </c>
      <c r="U136" s="11"/>
      <c r="V136" s="11"/>
      <c r="W136" s="11"/>
      <c r="X136" s="11"/>
      <c r="Y136" s="11"/>
      <c r="Z136" s="11"/>
      <c r="AA136" s="11"/>
      <c r="AB136" s="11"/>
      <c r="AC136" s="11"/>
      <c r="AD136" s="11"/>
      <c r="AE136" s="11"/>
      <c r="AR136" s="208" t="s">
        <v>85</v>
      </c>
      <c r="AT136" s="209" t="s">
        <v>74</v>
      </c>
      <c r="AU136" s="209" t="s">
        <v>83</v>
      </c>
      <c r="AY136" s="208" t="s">
        <v>141</v>
      </c>
      <c r="BK136" s="210">
        <f>SUM(BK137:BK152)</f>
        <v>0</v>
      </c>
    </row>
    <row r="137" s="2" customFormat="1" ht="21.75" customHeight="1">
      <c r="A137" s="38"/>
      <c r="B137" s="39"/>
      <c r="C137" s="211" t="s">
        <v>178</v>
      </c>
      <c r="D137" s="211" t="s">
        <v>142</v>
      </c>
      <c r="E137" s="212" t="s">
        <v>1582</v>
      </c>
      <c r="F137" s="213" t="s">
        <v>1583</v>
      </c>
      <c r="G137" s="214" t="s">
        <v>203</v>
      </c>
      <c r="H137" s="215">
        <v>20</v>
      </c>
      <c r="I137" s="216"/>
      <c r="J137" s="217">
        <f>ROUND(I137*H137,2)</f>
        <v>0</v>
      </c>
      <c r="K137" s="218"/>
      <c r="L137" s="44"/>
      <c r="M137" s="219" t="s">
        <v>1</v>
      </c>
      <c r="N137" s="220" t="s">
        <v>40</v>
      </c>
      <c r="O137" s="91"/>
      <c r="P137" s="221">
        <f>O137*H137</f>
        <v>0</v>
      </c>
      <c r="Q137" s="221">
        <v>2.0000000000000002E-05</v>
      </c>
      <c r="R137" s="221">
        <f>Q137*H137</f>
        <v>0.00040000000000000002</v>
      </c>
      <c r="S137" s="221">
        <v>0.001</v>
      </c>
      <c r="T137" s="222">
        <f>S137*H137</f>
        <v>0.02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260</v>
      </c>
      <c r="AT137" s="223" t="s">
        <v>142</v>
      </c>
      <c r="AU137" s="223" t="s">
        <v>85</v>
      </c>
      <c r="AY137" s="17" t="s">
        <v>141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83</v>
      </c>
      <c r="BK137" s="224">
        <f>ROUND(I137*H137,2)</f>
        <v>0</v>
      </c>
      <c r="BL137" s="17" t="s">
        <v>260</v>
      </c>
      <c r="BM137" s="223" t="s">
        <v>1584</v>
      </c>
    </row>
    <row r="138" s="2" customFormat="1" ht="21.75" customHeight="1">
      <c r="A138" s="38"/>
      <c r="B138" s="39"/>
      <c r="C138" s="211" t="s">
        <v>186</v>
      </c>
      <c r="D138" s="211" t="s">
        <v>142</v>
      </c>
      <c r="E138" s="212" t="s">
        <v>1585</v>
      </c>
      <c r="F138" s="213" t="s">
        <v>1586</v>
      </c>
      <c r="G138" s="214" t="s">
        <v>203</v>
      </c>
      <c r="H138" s="215">
        <v>52</v>
      </c>
      <c r="I138" s="216"/>
      <c r="J138" s="217">
        <f>ROUND(I138*H138,2)</f>
        <v>0</v>
      </c>
      <c r="K138" s="218"/>
      <c r="L138" s="44"/>
      <c r="M138" s="219" t="s">
        <v>1</v>
      </c>
      <c r="N138" s="220" t="s">
        <v>40</v>
      </c>
      <c r="O138" s="91"/>
      <c r="P138" s="221">
        <f>O138*H138</f>
        <v>0</v>
      </c>
      <c r="Q138" s="221">
        <v>2.0000000000000002E-05</v>
      </c>
      <c r="R138" s="221">
        <f>Q138*H138</f>
        <v>0.0010400000000000001</v>
      </c>
      <c r="S138" s="221">
        <v>0.0032000000000000002</v>
      </c>
      <c r="T138" s="222">
        <f>S138*H138</f>
        <v>0.16640000000000002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260</v>
      </c>
      <c r="AT138" s="223" t="s">
        <v>142</v>
      </c>
      <c r="AU138" s="223" t="s">
        <v>85</v>
      </c>
      <c r="AY138" s="17" t="s">
        <v>141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83</v>
      </c>
      <c r="BK138" s="224">
        <f>ROUND(I138*H138,2)</f>
        <v>0</v>
      </c>
      <c r="BL138" s="17" t="s">
        <v>260</v>
      </c>
      <c r="BM138" s="223" t="s">
        <v>1587</v>
      </c>
    </row>
    <row r="139" s="2" customFormat="1" ht="24.15" customHeight="1">
      <c r="A139" s="38"/>
      <c r="B139" s="39"/>
      <c r="C139" s="211" t="s">
        <v>193</v>
      </c>
      <c r="D139" s="211" t="s">
        <v>142</v>
      </c>
      <c r="E139" s="212" t="s">
        <v>1588</v>
      </c>
      <c r="F139" s="213" t="s">
        <v>1589</v>
      </c>
      <c r="G139" s="214" t="s">
        <v>203</v>
      </c>
      <c r="H139" s="215">
        <v>12</v>
      </c>
      <c r="I139" s="216"/>
      <c r="J139" s="217">
        <f>ROUND(I139*H139,2)</f>
        <v>0</v>
      </c>
      <c r="K139" s="218"/>
      <c r="L139" s="44"/>
      <c r="M139" s="219" t="s">
        <v>1</v>
      </c>
      <c r="N139" s="220" t="s">
        <v>40</v>
      </c>
      <c r="O139" s="91"/>
      <c r="P139" s="221">
        <f>O139*H139</f>
        <v>0</v>
      </c>
      <c r="Q139" s="221">
        <v>0.00189</v>
      </c>
      <c r="R139" s="221">
        <f>Q139*H139</f>
        <v>0.022679999999999999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260</v>
      </c>
      <c r="AT139" s="223" t="s">
        <v>142</v>
      </c>
      <c r="AU139" s="223" t="s">
        <v>85</v>
      </c>
      <c r="AY139" s="17" t="s">
        <v>141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83</v>
      </c>
      <c r="BK139" s="224">
        <f>ROUND(I139*H139,2)</f>
        <v>0</v>
      </c>
      <c r="BL139" s="17" t="s">
        <v>260</v>
      </c>
      <c r="BM139" s="223" t="s">
        <v>1590</v>
      </c>
    </row>
    <row r="140" s="2" customFormat="1" ht="24.15" customHeight="1">
      <c r="A140" s="38"/>
      <c r="B140" s="39"/>
      <c r="C140" s="211" t="s">
        <v>200</v>
      </c>
      <c r="D140" s="211" t="s">
        <v>142</v>
      </c>
      <c r="E140" s="212" t="s">
        <v>1591</v>
      </c>
      <c r="F140" s="213" t="s">
        <v>1592</v>
      </c>
      <c r="G140" s="214" t="s">
        <v>203</v>
      </c>
      <c r="H140" s="215">
        <v>20</v>
      </c>
      <c r="I140" s="216"/>
      <c r="J140" s="217">
        <f>ROUND(I140*H140,2)</f>
        <v>0</v>
      </c>
      <c r="K140" s="218"/>
      <c r="L140" s="44"/>
      <c r="M140" s="219" t="s">
        <v>1</v>
      </c>
      <c r="N140" s="220" t="s">
        <v>40</v>
      </c>
      <c r="O140" s="91"/>
      <c r="P140" s="221">
        <f>O140*H140</f>
        <v>0</v>
      </c>
      <c r="Q140" s="221">
        <v>0.0028400000000000001</v>
      </c>
      <c r="R140" s="221">
        <f>Q140*H140</f>
        <v>0.056800000000000003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260</v>
      </c>
      <c r="AT140" s="223" t="s">
        <v>142</v>
      </c>
      <c r="AU140" s="223" t="s">
        <v>85</v>
      </c>
      <c r="AY140" s="17" t="s">
        <v>141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83</v>
      </c>
      <c r="BK140" s="224">
        <f>ROUND(I140*H140,2)</f>
        <v>0</v>
      </c>
      <c r="BL140" s="17" t="s">
        <v>260</v>
      </c>
      <c r="BM140" s="223" t="s">
        <v>1593</v>
      </c>
    </row>
    <row r="141" s="2" customFormat="1" ht="24.15" customHeight="1">
      <c r="A141" s="38"/>
      <c r="B141" s="39"/>
      <c r="C141" s="211" t="s">
        <v>207</v>
      </c>
      <c r="D141" s="211" t="s">
        <v>142</v>
      </c>
      <c r="E141" s="212" t="s">
        <v>1594</v>
      </c>
      <c r="F141" s="213" t="s">
        <v>1595</v>
      </c>
      <c r="G141" s="214" t="s">
        <v>203</v>
      </c>
      <c r="H141" s="215">
        <v>95</v>
      </c>
      <c r="I141" s="216"/>
      <c r="J141" s="217">
        <f>ROUND(I141*H141,2)</f>
        <v>0</v>
      </c>
      <c r="K141" s="218"/>
      <c r="L141" s="44"/>
      <c r="M141" s="219" t="s">
        <v>1</v>
      </c>
      <c r="N141" s="220" t="s">
        <v>40</v>
      </c>
      <c r="O141" s="91"/>
      <c r="P141" s="221">
        <f>O141*H141</f>
        <v>0</v>
      </c>
      <c r="Q141" s="221">
        <v>0.00059999999999999995</v>
      </c>
      <c r="R141" s="221">
        <f>Q141*H141</f>
        <v>0.056999999999999995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260</v>
      </c>
      <c r="AT141" s="223" t="s">
        <v>142</v>
      </c>
      <c r="AU141" s="223" t="s">
        <v>85</v>
      </c>
      <c r="AY141" s="17" t="s">
        <v>141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83</v>
      </c>
      <c r="BK141" s="224">
        <f>ROUND(I141*H141,2)</f>
        <v>0</v>
      </c>
      <c r="BL141" s="17" t="s">
        <v>260</v>
      </c>
      <c r="BM141" s="223" t="s">
        <v>1596</v>
      </c>
    </row>
    <row r="142" s="2" customFormat="1">
      <c r="A142" s="38"/>
      <c r="B142" s="39"/>
      <c r="C142" s="40"/>
      <c r="D142" s="227" t="s">
        <v>603</v>
      </c>
      <c r="E142" s="40"/>
      <c r="F142" s="269" t="s">
        <v>1597</v>
      </c>
      <c r="G142" s="40"/>
      <c r="H142" s="40"/>
      <c r="I142" s="270"/>
      <c r="J142" s="40"/>
      <c r="K142" s="40"/>
      <c r="L142" s="44"/>
      <c r="M142" s="271"/>
      <c r="N142" s="272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603</v>
      </c>
      <c r="AU142" s="17" t="s">
        <v>85</v>
      </c>
    </row>
    <row r="143" s="2" customFormat="1" ht="24.15" customHeight="1">
      <c r="A143" s="38"/>
      <c r="B143" s="39"/>
      <c r="C143" s="211" t="s">
        <v>214</v>
      </c>
      <c r="D143" s="211" t="s">
        <v>142</v>
      </c>
      <c r="E143" s="212" t="s">
        <v>1598</v>
      </c>
      <c r="F143" s="213" t="s">
        <v>1599</v>
      </c>
      <c r="G143" s="214" t="s">
        <v>203</v>
      </c>
      <c r="H143" s="215">
        <v>28</v>
      </c>
      <c r="I143" s="216"/>
      <c r="J143" s="217">
        <f>ROUND(I143*H143,2)</f>
        <v>0</v>
      </c>
      <c r="K143" s="218"/>
      <c r="L143" s="44"/>
      <c r="M143" s="219" t="s">
        <v>1</v>
      </c>
      <c r="N143" s="220" t="s">
        <v>40</v>
      </c>
      <c r="O143" s="91"/>
      <c r="P143" s="221">
        <f>O143*H143</f>
        <v>0</v>
      </c>
      <c r="Q143" s="221">
        <v>0.00059999999999999995</v>
      </c>
      <c r="R143" s="221">
        <f>Q143*H143</f>
        <v>0.016799999999999999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260</v>
      </c>
      <c r="AT143" s="223" t="s">
        <v>142</v>
      </c>
      <c r="AU143" s="223" t="s">
        <v>85</v>
      </c>
      <c r="AY143" s="17" t="s">
        <v>141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83</v>
      </c>
      <c r="BK143" s="224">
        <f>ROUND(I143*H143,2)</f>
        <v>0</v>
      </c>
      <c r="BL143" s="17" t="s">
        <v>260</v>
      </c>
      <c r="BM143" s="223" t="s">
        <v>1600</v>
      </c>
    </row>
    <row r="144" s="2" customFormat="1">
      <c r="A144" s="38"/>
      <c r="B144" s="39"/>
      <c r="C144" s="40"/>
      <c r="D144" s="227" t="s">
        <v>603</v>
      </c>
      <c r="E144" s="40"/>
      <c r="F144" s="269" t="s">
        <v>1597</v>
      </c>
      <c r="G144" s="40"/>
      <c r="H144" s="40"/>
      <c r="I144" s="270"/>
      <c r="J144" s="40"/>
      <c r="K144" s="40"/>
      <c r="L144" s="44"/>
      <c r="M144" s="271"/>
      <c r="N144" s="272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603</v>
      </c>
      <c r="AU144" s="17" t="s">
        <v>85</v>
      </c>
    </row>
    <row r="145" s="2" customFormat="1" ht="24.15" customHeight="1">
      <c r="A145" s="38"/>
      <c r="B145" s="39"/>
      <c r="C145" s="211" t="s">
        <v>8</v>
      </c>
      <c r="D145" s="211" t="s">
        <v>142</v>
      </c>
      <c r="E145" s="212" t="s">
        <v>1601</v>
      </c>
      <c r="F145" s="213" t="s">
        <v>1602</v>
      </c>
      <c r="G145" s="214" t="s">
        <v>203</v>
      </c>
      <c r="H145" s="215">
        <v>20</v>
      </c>
      <c r="I145" s="216"/>
      <c r="J145" s="217">
        <f>ROUND(I145*H145,2)</f>
        <v>0</v>
      </c>
      <c r="K145" s="218"/>
      <c r="L145" s="44"/>
      <c r="M145" s="219" t="s">
        <v>1</v>
      </c>
      <c r="N145" s="220" t="s">
        <v>40</v>
      </c>
      <c r="O145" s="91"/>
      <c r="P145" s="221">
        <f>O145*H145</f>
        <v>0</v>
      </c>
      <c r="Q145" s="221">
        <v>0.00091</v>
      </c>
      <c r="R145" s="221">
        <f>Q145*H145</f>
        <v>0.018200000000000001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260</v>
      </c>
      <c r="AT145" s="223" t="s">
        <v>142</v>
      </c>
      <c r="AU145" s="223" t="s">
        <v>85</v>
      </c>
      <c r="AY145" s="17" t="s">
        <v>141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83</v>
      </c>
      <c r="BK145" s="224">
        <f>ROUND(I145*H145,2)</f>
        <v>0</v>
      </c>
      <c r="BL145" s="17" t="s">
        <v>260</v>
      </c>
      <c r="BM145" s="223" t="s">
        <v>1603</v>
      </c>
    </row>
    <row r="146" s="2" customFormat="1">
      <c r="A146" s="38"/>
      <c r="B146" s="39"/>
      <c r="C146" s="40"/>
      <c r="D146" s="227" t="s">
        <v>603</v>
      </c>
      <c r="E146" s="40"/>
      <c r="F146" s="269" t="s">
        <v>1597</v>
      </c>
      <c r="G146" s="40"/>
      <c r="H146" s="40"/>
      <c r="I146" s="270"/>
      <c r="J146" s="40"/>
      <c r="K146" s="40"/>
      <c r="L146" s="44"/>
      <c r="M146" s="271"/>
      <c r="N146" s="272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603</v>
      </c>
      <c r="AU146" s="17" t="s">
        <v>85</v>
      </c>
    </row>
    <row r="147" s="2" customFormat="1" ht="24.15" customHeight="1">
      <c r="A147" s="38"/>
      <c r="B147" s="39"/>
      <c r="C147" s="211" t="s">
        <v>232</v>
      </c>
      <c r="D147" s="211" t="s">
        <v>142</v>
      </c>
      <c r="E147" s="212" t="s">
        <v>1604</v>
      </c>
      <c r="F147" s="213" t="s">
        <v>1605</v>
      </c>
      <c r="G147" s="214" t="s">
        <v>153</v>
      </c>
      <c r="H147" s="215">
        <v>2</v>
      </c>
      <c r="I147" s="216"/>
      <c r="J147" s="217">
        <f>ROUND(I147*H147,2)</f>
        <v>0</v>
      </c>
      <c r="K147" s="218"/>
      <c r="L147" s="44"/>
      <c r="M147" s="219" t="s">
        <v>1</v>
      </c>
      <c r="N147" s="220" t="s">
        <v>40</v>
      </c>
      <c r="O147" s="91"/>
      <c r="P147" s="221">
        <f>O147*H147</f>
        <v>0</v>
      </c>
      <c r="Q147" s="221">
        <v>0.00042999999999999999</v>
      </c>
      <c r="R147" s="221">
        <f>Q147*H147</f>
        <v>0.00085999999999999998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260</v>
      </c>
      <c r="AT147" s="223" t="s">
        <v>142</v>
      </c>
      <c r="AU147" s="223" t="s">
        <v>85</v>
      </c>
      <c r="AY147" s="17" t="s">
        <v>141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83</v>
      </c>
      <c r="BK147" s="224">
        <f>ROUND(I147*H147,2)</f>
        <v>0</v>
      </c>
      <c r="BL147" s="17" t="s">
        <v>260</v>
      </c>
      <c r="BM147" s="223" t="s">
        <v>1606</v>
      </c>
    </row>
    <row r="148" s="2" customFormat="1" ht="21.75" customHeight="1">
      <c r="A148" s="38"/>
      <c r="B148" s="39"/>
      <c r="C148" s="211" t="s">
        <v>243</v>
      </c>
      <c r="D148" s="211" t="s">
        <v>142</v>
      </c>
      <c r="E148" s="212" t="s">
        <v>1607</v>
      </c>
      <c r="F148" s="213" t="s">
        <v>1608</v>
      </c>
      <c r="G148" s="214" t="s">
        <v>153</v>
      </c>
      <c r="H148" s="215">
        <v>2</v>
      </c>
      <c r="I148" s="216"/>
      <c r="J148" s="217">
        <f>ROUND(I148*H148,2)</f>
        <v>0</v>
      </c>
      <c r="K148" s="218"/>
      <c r="L148" s="44"/>
      <c r="M148" s="219" t="s">
        <v>1</v>
      </c>
      <c r="N148" s="220" t="s">
        <v>40</v>
      </c>
      <c r="O148" s="91"/>
      <c r="P148" s="221">
        <f>O148*H148</f>
        <v>0</v>
      </c>
      <c r="Q148" s="221">
        <v>0.00054000000000000001</v>
      </c>
      <c r="R148" s="221">
        <f>Q148*H148</f>
        <v>0.00108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260</v>
      </c>
      <c r="AT148" s="223" t="s">
        <v>142</v>
      </c>
      <c r="AU148" s="223" t="s">
        <v>85</v>
      </c>
      <c r="AY148" s="17" t="s">
        <v>141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83</v>
      </c>
      <c r="BK148" s="224">
        <f>ROUND(I148*H148,2)</f>
        <v>0</v>
      </c>
      <c r="BL148" s="17" t="s">
        <v>260</v>
      </c>
      <c r="BM148" s="223" t="s">
        <v>1609</v>
      </c>
    </row>
    <row r="149" s="2" customFormat="1" ht="33" customHeight="1">
      <c r="A149" s="38"/>
      <c r="B149" s="39"/>
      <c r="C149" s="211" t="s">
        <v>254</v>
      </c>
      <c r="D149" s="211" t="s">
        <v>142</v>
      </c>
      <c r="E149" s="212" t="s">
        <v>1610</v>
      </c>
      <c r="F149" s="213" t="s">
        <v>1611</v>
      </c>
      <c r="G149" s="214" t="s">
        <v>203</v>
      </c>
      <c r="H149" s="215">
        <v>155</v>
      </c>
      <c r="I149" s="216"/>
      <c r="J149" s="217">
        <f>ROUND(I149*H149,2)</f>
        <v>0</v>
      </c>
      <c r="K149" s="218"/>
      <c r="L149" s="44"/>
      <c r="M149" s="219" t="s">
        <v>1</v>
      </c>
      <c r="N149" s="220" t="s">
        <v>40</v>
      </c>
      <c r="O149" s="91"/>
      <c r="P149" s="221">
        <f>O149*H149</f>
        <v>0</v>
      </c>
      <c r="Q149" s="221">
        <v>0.00012</v>
      </c>
      <c r="R149" s="221">
        <f>Q149*H149</f>
        <v>0.018600000000000002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260</v>
      </c>
      <c r="AT149" s="223" t="s">
        <v>142</v>
      </c>
      <c r="AU149" s="223" t="s">
        <v>85</v>
      </c>
      <c r="AY149" s="17" t="s">
        <v>141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83</v>
      </c>
      <c r="BK149" s="224">
        <f>ROUND(I149*H149,2)</f>
        <v>0</v>
      </c>
      <c r="BL149" s="17" t="s">
        <v>260</v>
      </c>
      <c r="BM149" s="223" t="s">
        <v>1612</v>
      </c>
    </row>
    <row r="150" s="2" customFormat="1" ht="33" customHeight="1">
      <c r="A150" s="38"/>
      <c r="B150" s="39"/>
      <c r="C150" s="211" t="s">
        <v>260</v>
      </c>
      <c r="D150" s="211" t="s">
        <v>142</v>
      </c>
      <c r="E150" s="212" t="s">
        <v>1613</v>
      </c>
      <c r="F150" s="213" t="s">
        <v>1614</v>
      </c>
      <c r="G150" s="214" t="s">
        <v>203</v>
      </c>
      <c r="H150" s="215">
        <v>20</v>
      </c>
      <c r="I150" s="216"/>
      <c r="J150" s="217">
        <f>ROUND(I150*H150,2)</f>
        <v>0</v>
      </c>
      <c r="K150" s="218"/>
      <c r="L150" s="44"/>
      <c r="M150" s="219" t="s">
        <v>1</v>
      </c>
      <c r="N150" s="220" t="s">
        <v>40</v>
      </c>
      <c r="O150" s="91"/>
      <c r="P150" s="221">
        <f>O150*H150</f>
        <v>0</v>
      </c>
      <c r="Q150" s="221">
        <v>0.00024000000000000001</v>
      </c>
      <c r="R150" s="221">
        <f>Q150*H150</f>
        <v>0.0048000000000000004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260</v>
      </c>
      <c r="AT150" s="223" t="s">
        <v>142</v>
      </c>
      <c r="AU150" s="223" t="s">
        <v>85</v>
      </c>
      <c r="AY150" s="17" t="s">
        <v>141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83</v>
      </c>
      <c r="BK150" s="224">
        <f>ROUND(I150*H150,2)</f>
        <v>0</v>
      </c>
      <c r="BL150" s="17" t="s">
        <v>260</v>
      </c>
      <c r="BM150" s="223" t="s">
        <v>1615</v>
      </c>
    </row>
    <row r="151" s="2" customFormat="1" ht="24.15" customHeight="1">
      <c r="A151" s="38"/>
      <c r="B151" s="39"/>
      <c r="C151" s="211" t="s">
        <v>266</v>
      </c>
      <c r="D151" s="211" t="s">
        <v>142</v>
      </c>
      <c r="E151" s="212" t="s">
        <v>1616</v>
      </c>
      <c r="F151" s="213" t="s">
        <v>1617</v>
      </c>
      <c r="G151" s="214" t="s">
        <v>269</v>
      </c>
      <c r="H151" s="215">
        <v>0.19800000000000001</v>
      </c>
      <c r="I151" s="216"/>
      <c r="J151" s="217">
        <f>ROUND(I151*H151,2)</f>
        <v>0</v>
      </c>
      <c r="K151" s="218"/>
      <c r="L151" s="44"/>
      <c r="M151" s="219" t="s">
        <v>1</v>
      </c>
      <c r="N151" s="220" t="s">
        <v>40</v>
      </c>
      <c r="O151" s="91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260</v>
      </c>
      <c r="AT151" s="223" t="s">
        <v>142</v>
      </c>
      <c r="AU151" s="223" t="s">
        <v>85</v>
      </c>
      <c r="AY151" s="17" t="s">
        <v>141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83</v>
      </c>
      <c r="BK151" s="224">
        <f>ROUND(I151*H151,2)</f>
        <v>0</v>
      </c>
      <c r="BL151" s="17" t="s">
        <v>260</v>
      </c>
      <c r="BM151" s="223" t="s">
        <v>1618</v>
      </c>
    </row>
    <row r="152" s="2" customFormat="1" ht="24.15" customHeight="1">
      <c r="A152" s="38"/>
      <c r="B152" s="39"/>
      <c r="C152" s="211" t="s">
        <v>272</v>
      </c>
      <c r="D152" s="211" t="s">
        <v>142</v>
      </c>
      <c r="E152" s="212" t="s">
        <v>1619</v>
      </c>
      <c r="F152" s="213" t="s">
        <v>1620</v>
      </c>
      <c r="G152" s="214" t="s">
        <v>269</v>
      </c>
      <c r="H152" s="215">
        <v>0.19800000000000001</v>
      </c>
      <c r="I152" s="216"/>
      <c r="J152" s="217">
        <f>ROUND(I152*H152,2)</f>
        <v>0</v>
      </c>
      <c r="K152" s="218"/>
      <c r="L152" s="44"/>
      <c r="M152" s="219" t="s">
        <v>1</v>
      </c>
      <c r="N152" s="220" t="s">
        <v>40</v>
      </c>
      <c r="O152" s="91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260</v>
      </c>
      <c r="AT152" s="223" t="s">
        <v>142</v>
      </c>
      <c r="AU152" s="223" t="s">
        <v>85</v>
      </c>
      <c r="AY152" s="17" t="s">
        <v>141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83</v>
      </c>
      <c r="BK152" s="224">
        <f>ROUND(I152*H152,2)</f>
        <v>0</v>
      </c>
      <c r="BL152" s="17" t="s">
        <v>260</v>
      </c>
      <c r="BM152" s="223" t="s">
        <v>1621</v>
      </c>
    </row>
    <row r="153" s="11" customFormat="1" ht="22.8" customHeight="1">
      <c r="A153" s="11"/>
      <c r="B153" s="197"/>
      <c r="C153" s="198"/>
      <c r="D153" s="199" t="s">
        <v>74</v>
      </c>
      <c r="E153" s="284" t="s">
        <v>1622</v>
      </c>
      <c r="F153" s="284" t="s">
        <v>1623</v>
      </c>
      <c r="G153" s="198"/>
      <c r="H153" s="198"/>
      <c r="I153" s="201"/>
      <c r="J153" s="285">
        <f>BK153</f>
        <v>0</v>
      </c>
      <c r="K153" s="198"/>
      <c r="L153" s="203"/>
      <c r="M153" s="204"/>
      <c r="N153" s="205"/>
      <c r="O153" s="205"/>
      <c r="P153" s="206">
        <f>SUM(P154:P164)</f>
        <v>0</v>
      </c>
      <c r="Q153" s="205"/>
      <c r="R153" s="206">
        <f>SUM(R154:R164)</f>
        <v>0.01329</v>
      </c>
      <c r="S153" s="205"/>
      <c r="T153" s="207">
        <f>SUM(T154:T164)</f>
        <v>0.0089999999999999993</v>
      </c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R153" s="208" t="s">
        <v>85</v>
      </c>
      <c r="AT153" s="209" t="s">
        <v>74</v>
      </c>
      <c r="AU153" s="209" t="s">
        <v>83</v>
      </c>
      <c r="AY153" s="208" t="s">
        <v>141</v>
      </c>
      <c r="BK153" s="210">
        <f>SUM(BK154:BK164)</f>
        <v>0</v>
      </c>
    </row>
    <row r="154" s="2" customFormat="1" ht="21.75" customHeight="1">
      <c r="A154" s="38"/>
      <c r="B154" s="39"/>
      <c r="C154" s="211" t="s">
        <v>278</v>
      </c>
      <c r="D154" s="211" t="s">
        <v>142</v>
      </c>
      <c r="E154" s="212" t="s">
        <v>1624</v>
      </c>
      <c r="F154" s="213" t="s">
        <v>1625</v>
      </c>
      <c r="G154" s="214" t="s">
        <v>153</v>
      </c>
      <c r="H154" s="215">
        <v>20</v>
      </c>
      <c r="I154" s="216"/>
      <c r="J154" s="217">
        <f>ROUND(I154*H154,2)</f>
        <v>0</v>
      </c>
      <c r="K154" s="218"/>
      <c r="L154" s="44"/>
      <c r="M154" s="219" t="s">
        <v>1</v>
      </c>
      <c r="N154" s="220" t="s">
        <v>40</v>
      </c>
      <c r="O154" s="91"/>
      <c r="P154" s="221">
        <f>O154*H154</f>
        <v>0</v>
      </c>
      <c r="Q154" s="221">
        <v>9.0000000000000006E-05</v>
      </c>
      <c r="R154" s="221">
        <f>Q154*H154</f>
        <v>0.0018000000000000002</v>
      </c>
      <c r="S154" s="221">
        <v>0.00044999999999999999</v>
      </c>
      <c r="T154" s="222">
        <f>S154*H154</f>
        <v>0.0089999999999999993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260</v>
      </c>
      <c r="AT154" s="223" t="s">
        <v>142</v>
      </c>
      <c r="AU154" s="223" t="s">
        <v>85</v>
      </c>
      <c r="AY154" s="17" t="s">
        <v>141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83</v>
      </c>
      <c r="BK154" s="224">
        <f>ROUND(I154*H154,2)</f>
        <v>0</v>
      </c>
      <c r="BL154" s="17" t="s">
        <v>260</v>
      </c>
      <c r="BM154" s="223" t="s">
        <v>1626</v>
      </c>
    </row>
    <row r="155" s="2" customFormat="1" ht="16.5" customHeight="1">
      <c r="A155" s="38"/>
      <c r="B155" s="39"/>
      <c r="C155" s="211" t="s">
        <v>284</v>
      </c>
      <c r="D155" s="211" t="s">
        <v>142</v>
      </c>
      <c r="E155" s="212" t="s">
        <v>1627</v>
      </c>
      <c r="F155" s="213" t="s">
        <v>1628</v>
      </c>
      <c r="G155" s="214" t="s">
        <v>153</v>
      </c>
      <c r="H155" s="215">
        <v>14</v>
      </c>
      <c r="I155" s="216"/>
      <c r="J155" s="217">
        <f>ROUND(I155*H155,2)</f>
        <v>0</v>
      </c>
      <c r="K155" s="218"/>
      <c r="L155" s="44"/>
      <c r="M155" s="219" t="s">
        <v>1</v>
      </c>
      <c r="N155" s="220" t="s">
        <v>40</v>
      </c>
      <c r="O155" s="91"/>
      <c r="P155" s="221">
        <f>O155*H155</f>
        <v>0</v>
      </c>
      <c r="Q155" s="221">
        <v>8.0000000000000007E-05</v>
      </c>
      <c r="R155" s="221">
        <f>Q155*H155</f>
        <v>0.0011200000000000001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260</v>
      </c>
      <c r="AT155" s="223" t="s">
        <v>142</v>
      </c>
      <c r="AU155" s="223" t="s">
        <v>85</v>
      </c>
      <c r="AY155" s="17" t="s">
        <v>141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83</v>
      </c>
      <c r="BK155" s="224">
        <f>ROUND(I155*H155,2)</f>
        <v>0</v>
      </c>
      <c r="BL155" s="17" t="s">
        <v>260</v>
      </c>
      <c r="BM155" s="223" t="s">
        <v>1629</v>
      </c>
    </row>
    <row r="156" s="2" customFormat="1" ht="16.5" customHeight="1">
      <c r="A156" s="38"/>
      <c r="B156" s="39"/>
      <c r="C156" s="258" t="s">
        <v>7</v>
      </c>
      <c r="D156" s="258" t="s">
        <v>599</v>
      </c>
      <c r="E156" s="259" t="s">
        <v>1630</v>
      </c>
      <c r="F156" s="260" t="s">
        <v>1631</v>
      </c>
      <c r="G156" s="261" t="s">
        <v>153</v>
      </c>
      <c r="H156" s="262">
        <v>7</v>
      </c>
      <c r="I156" s="263"/>
      <c r="J156" s="264">
        <f>ROUND(I156*H156,2)</f>
        <v>0</v>
      </c>
      <c r="K156" s="265"/>
      <c r="L156" s="266"/>
      <c r="M156" s="267" t="s">
        <v>1</v>
      </c>
      <c r="N156" s="268" t="s">
        <v>40</v>
      </c>
      <c r="O156" s="91"/>
      <c r="P156" s="221">
        <f>O156*H156</f>
        <v>0</v>
      </c>
      <c r="Q156" s="221">
        <v>0.00044000000000000002</v>
      </c>
      <c r="R156" s="221">
        <f>Q156*H156</f>
        <v>0.0030800000000000003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367</v>
      </c>
      <c r="AT156" s="223" t="s">
        <v>599</v>
      </c>
      <c r="AU156" s="223" t="s">
        <v>85</v>
      </c>
      <c r="AY156" s="17" t="s">
        <v>141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83</v>
      </c>
      <c r="BK156" s="224">
        <f>ROUND(I156*H156,2)</f>
        <v>0</v>
      </c>
      <c r="BL156" s="17" t="s">
        <v>260</v>
      </c>
      <c r="BM156" s="223" t="s">
        <v>1632</v>
      </c>
    </row>
    <row r="157" s="2" customFormat="1" ht="16.5" customHeight="1">
      <c r="A157" s="38"/>
      <c r="B157" s="39"/>
      <c r="C157" s="258" t="s">
        <v>294</v>
      </c>
      <c r="D157" s="258" t="s">
        <v>599</v>
      </c>
      <c r="E157" s="259" t="s">
        <v>1633</v>
      </c>
      <c r="F157" s="260" t="s">
        <v>1634</v>
      </c>
      <c r="G157" s="261" t="s">
        <v>153</v>
      </c>
      <c r="H157" s="262">
        <v>7</v>
      </c>
      <c r="I157" s="263"/>
      <c r="J157" s="264">
        <f>ROUND(I157*H157,2)</f>
        <v>0</v>
      </c>
      <c r="K157" s="265"/>
      <c r="L157" s="266"/>
      <c r="M157" s="267" t="s">
        <v>1</v>
      </c>
      <c r="N157" s="268" t="s">
        <v>40</v>
      </c>
      <c r="O157" s="91"/>
      <c r="P157" s="221">
        <f>O157*H157</f>
        <v>0</v>
      </c>
      <c r="Q157" s="221">
        <v>0.00021000000000000001</v>
      </c>
      <c r="R157" s="221">
        <f>Q157*H157</f>
        <v>0.00147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367</v>
      </c>
      <c r="AT157" s="223" t="s">
        <v>599</v>
      </c>
      <c r="AU157" s="223" t="s">
        <v>85</v>
      </c>
      <c r="AY157" s="17" t="s">
        <v>141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83</v>
      </c>
      <c r="BK157" s="224">
        <f>ROUND(I157*H157,2)</f>
        <v>0</v>
      </c>
      <c r="BL157" s="17" t="s">
        <v>260</v>
      </c>
      <c r="BM157" s="223" t="s">
        <v>1635</v>
      </c>
    </row>
    <row r="158" s="2" customFormat="1" ht="16.5" customHeight="1">
      <c r="A158" s="38"/>
      <c r="B158" s="39"/>
      <c r="C158" s="211" t="s">
        <v>299</v>
      </c>
      <c r="D158" s="211" t="s">
        <v>142</v>
      </c>
      <c r="E158" s="212" t="s">
        <v>1636</v>
      </c>
      <c r="F158" s="213" t="s">
        <v>1637</v>
      </c>
      <c r="G158" s="214" t="s">
        <v>153</v>
      </c>
      <c r="H158" s="215">
        <v>7</v>
      </c>
      <c r="I158" s="216"/>
      <c r="J158" s="217">
        <f>ROUND(I158*H158,2)</f>
        <v>0</v>
      </c>
      <c r="K158" s="218"/>
      <c r="L158" s="44"/>
      <c r="M158" s="219" t="s">
        <v>1</v>
      </c>
      <c r="N158" s="220" t="s">
        <v>40</v>
      </c>
      <c r="O158" s="91"/>
      <c r="P158" s="221">
        <f>O158*H158</f>
        <v>0</v>
      </c>
      <c r="Q158" s="221">
        <v>0.00010000000000000001</v>
      </c>
      <c r="R158" s="221">
        <f>Q158*H158</f>
        <v>0.00069999999999999999</v>
      </c>
      <c r="S158" s="221">
        <v>0</v>
      </c>
      <c r="T158" s="222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3" t="s">
        <v>260</v>
      </c>
      <c r="AT158" s="223" t="s">
        <v>142</v>
      </c>
      <c r="AU158" s="223" t="s">
        <v>85</v>
      </c>
      <c r="AY158" s="17" t="s">
        <v>141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7" t="s">
        <v>83</v>
      </c>
      <c r="BK158" s="224">
        <f>ROUND(I158*H158,2)</f>
        <v>0</v>
      </c>
      <c r="BL158" s="17" t="s">
        <v>260</v>
      </c>
      <c r="BM158" s="223" t="s">
        <v>1638</v>
      </c>
    </row>
    <row r="159" s="2" customFormat="1" ht="24.15" customHeight="1">
      <c r="A159" s="38"/>
      <c r="B159" s="39"/>
      <c r="C159" s="211" t="s">
        <v>306</v>
      </c>
      <c r="D159" s="211" t="s">
        <v>142</v>
      </c>
      <c r="E159" s="212" t="s">
        <v>1639</v>
      </c>
      <c r="F159" s="213" t="s">
        <v>1640</v>
      </c>
      <c r="G159" s="214" t="s">
        <v>153</v>
      </c>
      <c r="H159" s="215">
        <v>7</v>
      </c>
      <c r="I159" s="216"/>
      <c r="J159" s="217">
        <f>ROUND(I159*H159,2)</f>
        <v>0</v>
      </c>
      <c r="K159" s="218"/>
      <c r="L159" s="44"/>
      <c r="M159" s="219" t="s">
        <v>1</v>
      </c>
      <c r="N159" s="220" t="s">
        <v>40</v>
      </c>
      <c r="O159" s="91"/>
      <c r="P159" s="221">
        <f>O159*H159</f>
        <v>0</v>
      </c>
      <c r="Q159" s="221">
        <v>0.00027999999999999998</v>
      </c>
      <c r="R159" s="221">
        <f>Q159*H159</f>
        <v>0.0019599999999999999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260</v>
      </c>
      <c r="AT159" s="223" t="s">
        <v>142</v>
      </c>
      <c r="AU159" s="223" t="s">
        <v>85</v>
      </c>
      <c r="AY159" s="17" t="s">
        <v>141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83</v>
      </c>
      <c r="BK159" s="224">
        <f>ROUND(I159*H159,2)</f>
        <v>0</v>
      </c>
      <c r="BL159" s="17" t="s">
        <v>260</v>
      </c>
      <c r="BM159" s="223" t="s">
        <v>1641</v>
      </c>
    </row>
    <row r="160" s="2" customFormat="1" ht="37.8" customHeight="1">
      <c r="A160" s="38"/>
      <c r="B160" s="39"/>
      <c r="C160" s="258" t="s">
        <v>323</v>
      </c>
      <c r="D160" s="258" t="s">
        <v>599</v>
      </c>
      <c r="E160" s="259" t="s">
        <v>1642</v>
      </c>
      <c r="F160" s="260" t="s">
        <v>1643</v>
      </c>
      <c r="G160" s="261" t="s">
        <v>153</v>
      </c>
      <c r="H160" s="262">
        <v>4</v>
      </c>
      <c r="I160" s="263"/>
      <c r="J160" s="264">
        <f>ROUND(I160*H160,2)</f>
        <v>0</v>
      </c>
      <c r="K160" s="265"/>
      <c r="L160" s="266"/>
      <c r="M160" s="267" t="s">
        <v>1</v>
      </c>
      <c r="N160" s="268" t="s">
        <v>40</v>
      </c>
      <c r="O160" s="91"/>
      <c r="P160" s="221">
        <f>O160*H160</f>
        <v>0</v>
      </c>
      <c r="Q160" s="221">
        <v>0.00016000000000000001</v>
      </c>
      <c r="R160" s="221">
        <f>Q160*H160</f>
        <v>0.00064000000000000005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367</v>
      </c>
      <c r="AT160" s="223" t="s">
        <v>599</v>
      </c>
      <c r="AU160" s="223" t="s">
        <v>85</v>
      </c>
      <c r="AY160" s="17" t="s">
        <v>141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83</v>
      </c>
      <c r="BK160" s="224">
        <f>ROUND(I160*H160,2)</f>
        <v>0</v>
      </c>
      <c r="BL160" s="17" t="s">
        <v>260</v>
      </c>
      <c r="BM160" s="223" t="s">
        <v>1644</v>
      </c>
    </row>
    <row r="161" s="2" customFormat="1" ht="21.75" customHeight="1">
      <c r="A161" s="38"/>
      <c r="B161" s="39"/>
      <c r="C161" s="211" t="s">
        <v>336</v>
      </c>
      <c r="D161" s="211" t="s">
        <v>142</v>
      </c>
      <c r="E161" s="212" t="s">
        <v>1645</v>
      </c>
      <c r="F161" s="213" t="s">
        <v>1310</v>
      </c>
      <c r="G161" s="214" t="s">
        <v>153</v>
      </c>
      <c r="H161" s="215">
        <v>4</v>
      </c>
      <c r="I161" s="216"/>
      <c r="J161" s="217">
        <f>ROUND(I161*H161,2)</f>
        <v>0</v>
      </c>
      <c r="K161" s="218"/>
      <c r="L161" s="44"/>
      <c r="M161" s="219" t="s">
        <v>1</v>
      </c>
      <c r="N161" s="220" t="s">
        <v>40</v>
      </c>
      <c r="O161" s="91"/>
      <c r="P161" s="221">
        <f>O161*H161</f>
        <v>0</v>
      </c>
      <c r="Q161" s="221">
        <v>0.00021000000000000001</v>
      </c>
      <c r="R161" s="221">
        <f>Q161*H161</f>
        <v>0.00084000000000000003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260</v>
      </c>
      <c r="AT161" s="223" t="s">
        <v>142</v>
      </c>
      <c r="AU161" s="223" t="s">
        <v>85</v>
      </c>
      <c r="AY161" s="17" t="s">
        <v>141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83</v>
      </c>
      <c r="BK161" s="224">
        <f>ROUND(I161*H161,2)</f>
        <v>0</v>
      </c>
      <c r="BL161" s="17" t="s">
        <v>260</v>
      </c>
      <c r="BM161" s="223" t="s">
        <v>1646</v>
      </c>
    </row>
    <row r="162" s="2" customFormat="1" ht="21.75" customHeight="1">
      <c r="A162" s="38"/>
      <c r="B162" s="39"/>
      <c r="C162" s="211" t="s">
        <v>343</v>
      </c>
      <c r="D162" s="211" t="s">
        <v>142</v>
      </c>
      <c r="E162" s="212" t="s">
        <v>1647</v>
      </c>
      <c r="F162" s="213" t="s">
        <v>1313</v>
      </c>
      <c r="G162" s="214" t="s">
        <v>153</v>
      </c>
      <c r="H162" s="215">
        <v>2</v>
      </c>
      <c r="I162" s="216"/>
      <c r="J162" s="217">
        <f>ROUND(I162*H162,2)</f>
        <v>0</v>
      </c>
      <c r="K162" s="218"/>
      <c r="L162" s="44"/>
      <c r="M162" s="219" t="s">
        <v>1</v>
      </c>
      <c r="N162" s="220" t="s">
        <v>40</v>
      </c>
      <c r="O162" s="91"/>
      <c r="P162" s="221">
        <f>O162*H162</f>
        <v>0</v>
      </c>
      <c r="Q162" s="221">
        <v>0.00034000000000000002</v>
      </c>
      <c r="R162" s="221">
        <f>Q162*H162</f>
        <v>0.00068000000000000005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260</v>
      </c>
      <c r="AT162" s="223" t="s">
        <v>142</v>
      </c>
      <c r="AU162" s="223" t="s">
        <v>85</v>
      </c>
      <c r="AY162" s="17" t="s">
        <v>141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83</v>
      </c>
      <c r="BK162" s="224">
        <f>ROUND(I162*H162,2)</f>
        <v>0</v>
      </c>
      <c r="BL162" s="17" t="s">
        <v>260</v>
      </c>
      <c r="BM162" s="223" t="s">
        <v>1648</v>
      </c>
    </row>
    <row r="163" s="2" customFormat="1" ht="21.75" customHeight="1">
      <c r="A163" s="38"/>
      <c r="B163" s="39"/>
      <c r="C163" s="211" t="s">
        <v>347</v>
      </c>
      <c r="D163" s="211" t="s">
        <v>142</v>
      </c>
      <c r="E163" s="212" t="s">
        <v>1649</v>
      </c>
      <c r="F163" s="213" t="s">
        <v>1316</v>
      </c>
      <c r="G163" s="214" t="s">
        <v>153</v>
      </c>
      <c r="H163" s="215">
        <v>2</v>
      </c>
      <c r="I163" s="216"/>
      <c r="J163" s="217">
        <f>ROUND(I163*H163,2)</f>
        <v>0</v>
      </c>
      <c r="K163" s="218"/>
      <c r="L163" s="44"/>
      <c r="M163" s="219" t="s">
        <v>1</v>
      </c>
      <c r="N163" s="220" t="s">
        <v>40</v>
      </c>
      <c r="O163" s="91"/>
      <c r="P163" s="221">
        <f>O163*H163</f>
        <v>0</v>
      </c>
      <c r="Q163" s="221">
        <v>0.00050000000000000001</v>
      </c>
      <c r="R163" s="221">
        <f>Q163*H163</f>
        <v>0.001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260</v>
      </c>
      <c r="AT163" s="223" t="s">
        <v>142</v>
      </c>
      <c r="AU163" s="223" t="s">
        <v>85</v>
      </c>
      <c r="AY163" s="17" t="s">
        <v>141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83</v>
      </c>
      <c r="BK163" s="224">
        <f>ROUND(I163*H163,2)</f>
        <v>0</v>
      </c>
      <c r="BL163" s="17" t="s">
        <v>260</v>
      </c>
      <c r="BM163" s="223" t="s">
        <v>1650</v>
      </c>
    </row>
    <row r="164" s="2" customFormat="1" ht="24.15" customHeight="1">
      <c r="A164" s="38"/>
      <c r="B164" s="39"/>
      <c r="C164" s="211" t="s">
        <v>353</v>
      </c>
      <c r="D164" s="211" t="s">
        <v>142</v>
      </c>
      <c r="E164" s="212" t="s">
        <v>1651</v>
      </c>
      <c r="F164" s="213" t="s">
        <v>1652</v>
      </c>
      <c r="G164" s="214" t="s">
        <v>269</v>
      </c>
      <c r="H164" s="215">
        <v>0.012999999999999999</v>
      </c>
      <c r="I164" s="216"/>
      <c r="J164" s="217">
        <f>ROUND(I164*H164,2)</f>
        <v>0</v>
      </c>
      <c r="K164" s="218"/>
      <c r="L164" s="44"/>
      <c r="M164" s="219" t="s">
        <v>1</v>
      </c>
      <c r="N164" s="220" t="s">
        <v>40</v>
      </c>
      <c r="O164" s="91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260</v>
      </c>
      <c r="AT164" s="223" t="s">
        <v>142</v>
      </c>
      <c r="AU164" s="223" t="s">
        <v>85</v>
      </c>
      <c r="AY164" s="17" t="s">
        <v>141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83</v>
      </c>
      <c r="BK164" s="224">
        <f>ROUND(I164*H164,2)</f>
        <v>0</v>
      </c>
      <c r="BL164" s="17" t="s">
        <v>260</v>
      </c>
      <c r="BM164" s="223" t="s">
        <v>1653</v>
      </c>
    </row>
    <row r="165" s="11" customFormat="1" ht="22.8" customHeight="1">
      <c r="A165" s="11"/>
      <c r="B165" s="197"/>
      <c r="C165" s="198"/>
      <c r="D165" s="199" t="s">
        <v>74</v>
      </c>
      <c r="E165" s="284" t="s">
        <v>1654</v>
      </c>
      <c r="F165" s="284" t="s">
        <v>1655</v>
      </c>
      <c r="G165" s="198"/>
      <c r="H165" s="198"/>
      <c r="I165" s="201"/>
      <c r="J165" s="285">
        <f>BK165</f>
        <v>0</v>
      </c>
      <c r="K165" s="198"/>
      <c r="L165" s="203"/>
      <c r="M165" s="204"/>
      <c r="N165" s="205"/>
      <c r="O165" s="205"/>
      <c r="P165" s="206">
        <f>SUM(P166:P177)</f>
        <v>0</v>
      </c>
      <c r="Q165" s="205"/>
      <c r="R165" s="206">
        <f>SUM(R166:R177)</f>
        <v>0.43992999999999999</v>
      </c>
      <c r="S165" s="205"/>
      <c r="T165" s="207">
        <f>SUM(T166:T177)</f>
        <v>0.15107999999999999</v>
      </c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R165" s="208" t="s">
        <v>85</v>
      </c>
      <c r="AT165" s="209" t="s">
        <v>74</v>
      </c>
      <c r="AU165" s="209" t="s">
        <v>83</v>
      </c>
      <c r="AY165" s="208" t="s">
        <v>141</v>
      </c>
      <c r="BK165" s="210">
        <f>SUM(BK166:BK177)</f>
        <v>0</v>
      </c>
    </row>
    <row r="166" s="2" customFormat="1" ht="16.5" customHeight="1">
      <c r="A166" s="38"/>
      <c r="B166" s="39"/>
      <c r="C166" s="211" t="s">
        <v>359</v>
      </c>
      <c r="D166" s="211" t="s">
        <v>142</v>
      </c>
      <c r="E166" s="212" t="s">
        <v>1656</v>
      </c>
      <c r="F166" s="213" t="s">
        <v>1657</v>
      </c>
      <c r="G166" s="214" t="s">
        <v>153</v>
      </c>
      <c r="H166" s="215">
        <v>7</v>
      </c>
      <c r="I166" s="216"/>
      <c r="J166" s="217">
        <f>ROUND(I166*H166,2)</f>
        <v>0</v>
      </c>
      <c r="K166" s="218"/>
      <c r="L166" s="44"/>
      <c r="M166" s="219" t="s">
        <v>1</v>
      </c>
      <c r="N166" s="220" t="s">
        <v>40</v>
      </c>
      <c r="O166" s="91"/>
      <c r="P166" s="221">
        <f>O166*H166</f>
        <v>0</v>
      </c>
      <c r="Q166" s="221">
        <v>0.016</v>
      </c>
      <c r="R166" s="221">
        <f>Q166*H166</f>
        <v>0.112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260</v>
      </c>
      <c r="AT166" s="223" t="s">
        <v>142</v>
      </c>
      <c r="AU166" s="223" t="s">
        <v>85</v>
      </c>
      <c r="AY166" s="17" t="s">
        <v>141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83</v>
      </c>
      <c r="BK166" s="224">
        <f>ROUND(I166*H166,2)</f>
        <v>0</v>
      </c>
      <c r="BL166" s="17" t="s">
        <v>260</v>
      </c>
      <c r="BM166" s="223" t="s">
        <v>1658</v>
      </c>
    </row>
    <row r="167" s="2" customFormat="1" ht="16.5" customHeight="1">
      <c r="A167" s="38"/>
      <c r="B167" s="39"/>
      <c r="C167" s="211" t="s">
        <v>363</v>
      </c>
      <c r="D167" s="211" t="s">
        <v>142</v>
      </c>
      <c r="E167" s="212" t="s">
        <v>1659</v>
      </c>
      <c r="F167" s="213" t="s">
        <v>1660</v>
      </c>
      <c r="G167" s="214" t="s">
        <v>153</v>
      </c>
      <c r="H167" s="215">
        <v>7</v>
      </c>
      <c r="I167" s="216"/>
      <c r="J167" s="217">
        <f>ROUND(I167*H167,2)</f>
        <v>0</v>
      </c>
      <c r="K167" s="218"/>
      <c r="L167" s="44"/>
      <c r="M167" s="219" t="s">
        <v>1</v>
      </c>
      <c r="N167" s="220" t="s">
        <v>40</v>
      </c>
      <c r="O167" s="91"/>
      <c r="P167" s="221">
        <f>O167*H167</f>
        <v>0</v>
      </c>
      <c r="Q167" s="221">
        <v>0.016</v>
      </c>
      <c r="R167" s="221">
        <f>Q167*H167</f>
        <v>0.112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260</v>
      </c>
      <c r="AT167" s="223" t="s">
        <v>142</v>
      </c>
      <c r="AU167" s="223" t="s">
        <v>85</v>
      </c>
      <c r="AY167" s="17" t="s">
        <v>141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83</v>
      </c>
      <c r="BK167" s="224">
        <f>ROUND(I167*H167,2)</f>
        <v>0</v>
      </c>
      <c r="BL167" s="17" t="s">
        <v>260</v>
      </c>
      <c r="BM167" s="223" t="s">
        <v>1661</v>
      </c>
    </row>
    <row r="168" s="2" customFormat="1" ht="24.15" customHeight="1">
      <c r="A168" s="38"/>
      <c r="B168" s="39"/>
      <c r="C168" s="211" t="s">
        <v>367</v>
      </c>
      <c r="D168" s="211" t="s">
        <v>142</v>
      </c>
      <c r="E168" s="212" t="s">
        <v>1662</v>
      </c>
      <c r="F168" s="213" t="s">
        <v>1663</v>
      </c>
      <c r="G168" s="214" t="s">
        <v>629</v>
      </c>
      <c r="H168" s="215">
        <v>3</v>
      </c>
      <c r="I168" s="216"/>
      <c r="J168" s="217">
        <f>ROUND(I168*H168,2)</f>
        <v>0</v>
      </c>
      <c r="K168" s="218"/>
      <c r="L168" s="44"/>
      <c r="M168" s="219" t="s">
        <v>1</v>
      </c>
      <c r="N168" s="220" t="s">
        <v>40</v>
      </c>
      <c r="O168" s="91"/>
      <c r="P168" s="221">
        <f>O168*H168</f>
        <v>0</v>
      </c>
      <c r="Q168" s="221">
        <v>0.016</v>
      </c>
      <c r="R168" s="221">
        <f>Q168*H168</f>
        <v>0.048000000000000001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260</v>
      </c>
      <c r="AT168" s="223" t="s">
        <v>142</v>
      </c>
      <c r="AU168" s="223" t="s">
        <v>85</v>
      </c>
      <c r="AY168" s="17" t="s">
        <v>141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83</v>
      </c>
      <c r="BK168" s="224">
        <f>ROUND(I168*H168,2)</f>
        <v>0</v>
      </c>
      <c r="BL168" s="17" t="s">
        <v>260</v>
      </c>
      <c r="BM168" s="223" t="s">
        <v>1664</v>
      </c>
    </row>
    <row r="169" s="2" customFormat="1" ht="24.15" customHeight="1">
      <c r="A169" s="38"/>
      <c r="B169" s="39"/>
      <c r="C169" s="211" t="s">
        <v>374</v>
      </c>
      <c r="D169" s="211" t="s">
        <v>142</v>
      </c>
      <c r="E169" s="212" t="s">
        <v>1665</v>
      </c>
      <c r="F169" s="213" t="s">
        <v>1666</v>
      </c>
      <c r="G169" s="214" t="s">
        <v>629</v>
      </c>
      <c r="H169" s="215">
        <v>1</v>
      </c>
      <c r="I169" s="216"/>
      <c r="J169" s="217">
        <f>ROUND(I169*H169,2)</f>
        <v>0</v>
      </c>
      <c r="K169" s="218"/>
      <c r="L169" s="44"/>
      <c r="M169" s="219" t="s">
        <v>1</v>
      </c>
      <c r="N169" s="220" t="s">
        <v>40</v>
      </c>
      <c r="O169" s="91"/>
      <c r="P169" s="221">
        <f>O169*H169</f>
        <v>0</v>
      </c>
      <c r="Q169" s="221">
        <v>0.016</v>
      </c>
      <c r="R169" s="221">
        <f>Q169*H169</f>
        <v>0.016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260</v>
      </c>
      <c r="AT169" s="223" t="s">
        <v>142</v>
      </c>
      <c r="AU169" s="223" t="s">
        <v>85</v>
      </c>
      <c r="AY169" s="17" t="s">
        <v>141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83</v>
      </c>
      <c r="BK169" s="224">
        <f>ROUND(I169*H169,2)</f>
        <v>0</v>
      </c>
      <c r="BL169" s="17" t="s">
        <v>260</v>
      </c>
      <c r="BM169" s="223" t="s">
        <v>1667</v>
      </c>
    </row>
    <row r="170" s="2" customFormat="1" ht="24.15" customHeight="1">
      <c r="A170" s="38"/>
      <c r="B170" s="39"/>
      <c r="C170" s="211" t="s">
        <v>139</v>
      </c>
      <c r="D170" s="211" t="s">
        <v>142</v>
      </c>
      <c r="E170" s="212" t="s">
        <v>1668</v>
      </c>
      <c r="F170" s="213" t="s">
        <v>1669</v>
      </c>
      <c r="G170" s="214" t="s">
        <v>629</v>
      </c>
      <c r="H170" s="215">
        <v>1</v>
      </c>
      <c r="I170" s="216"/>
      <c r="J170" s="217">
        <f>ROUND(I170*H170,2)</f>
        <v>0</v>
      </c>
      <c r="K170" s="218"/>
      <c r="L170" s="44"/>
      <c r="M170" s="219" t="s">
        <v>1</v>
      </c>
      <c r="N170" s="220" t="s">
        <v>40</v>
      </c>
      <c r="O170" s="91"/>
      <c r="P170" s="221">
        <f>O170*H170</f>
        <v>0</v>
      </c>
      <c r="Q170" s="221">
        <v>0.016</v>
      </c>
      <c r="R170" s="221">
        <f>Q170*H170</f>
        <v>0.016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260</v>
      </c>
      <c r="AT170" s="223" t="s">
        <v>142</v>
      </c>
      <c r="AU170" s="223" t="s">
        <v>85</v>
      </c>
      <c r="AY170" s="17" t="s">
        <v>141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83</v>
      </c>
      <c r="BK170" s="224">
        <f>ROUND(I170*H170,2)</f>
        <v>0</v>
      </c>
      <c r="BL170" s="17" t="s">
        <v>260</v>
      </c>
      <c r="BM170" s="223" t="s">
        <v>1670</v>
      </c>
    </row>
    <row r="171" s="2" customFormat="1" ht="24.15" customHeight="1">
      <c r="A171" s="38"/>
      <c r="B171" s="39"/>
      <c r="C171" s="211" t="s">
        <v>386</v>
      </c>
      <c r="D171" s="211" t="s">
        <v>142</v>
      </c>
      <c r="E171" s="212" t="s">
        <v>1671</v>
      </c>
      <c r="F171" s="213" t="s">
        <v>1672</v>
      </c>
      <c r="G171" s="214" t="s">
        <v>629</v>
      </c>
      <c r="H171" s="215">
        <v>2</v>
      </c>
      <c r="I171" s="216"/>
      <c r="J171" s="217">
        <f>ROUND(I171*H171,2)</f>
        <v>0</v>
      </c>
      <c r="K171" s="218"/>
      <c r="L171" s="44"/>
      <c r="M171" s="219" t="s">
        <v>1</v>
      </c>
      <c r="N171" s="220" t="s">
        <v>40</v>
      </c>
      <c r="O171" s="91"/>
      <c r="P171" s="221">
        <f>O171*H171</f>
        <v>0</v>
      </c>
      <c r="Q171" s="221">
        <v>0.016</v>
      </c>
      <c r="R171" s="221">
        <f>Q171*H171</f>
        <v>0.032000000000000001</v>
      </c>
      <c r="S171" s="221">
        <v>0</v>
      </c>
      <c r="T171" s="222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3" t="s">
        <v>260</v>
      </c>
      <c r="AT171" s="223" t="s">
        <v>142</v>
      </c>
      <c r="AU171" s="223" t="s">
        <v>85</v>
      </c>
      <c r="AY171" s="17" t="s">
        <v>141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7" t="s">
        <v>83</v>
      </c>
      <c r="BK171" s="224">
        <f>ROUND(I171*H171,2)</f>
        <v>0</v>
      </c>
      <c r="BL171" s="17" t="s">
        <v>260</v>
      </c>
      <c r="BM171" s="223" t="s">
        <v>1673</v>
      </c>
    </row>
    <row r="172" s="2" customFormat="1" ht="24.15" customHeight="1">
      <c r="A172" s="38"/>
      <c r="B172" s="39"/>
      <c r="C172" s="258" t="s">
        <v>391</v>
      </c>
      <c r="D172" s="258" t="s">
        <v>599</v>
      </c>
      <c r="E172" s="259" t="s">
        <v>1674</v>
      </c>
      <c r="F172" s="260" t="s">
        <v>1675</v>
      </c>
      <c r="G172" s="261" t="s">
        <v>153</v>
      </c>
      <c r="H172" s="262">
        <v>4</v>
      </c>
      <c r="I172" s="263"/>
      <c r="J172" s="264">
        <f>ROUND(I172*H172,2)</f>
        <v>0</v>
      </c>
      <c r="K172" s="265"/>
      <c r="L172" s="266"/>
      <c r="M172" s="267" t="s">
        <v>1</v>
      </c>
      <c r="N172" s="268" t="s">
        <v>40</v>
      </c>
      <c r="O172" s="91"/>
      <c r="P172" s="221">
        <f>O172*H172</f>
        <v>0</v>
      </c>
      <c r="Q172" s="221">
        <v>0.0258</v>
      </c>
      <c r="R172" s="221">
        <f>Q172*H172</f>
        <v>0.1032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367</v>
      </c>
      <c r="AT172" s="223" t="s">
        <v>599</v>
      </c>
      <c r="AU172" s="223" t="s">
        <v>85</v>
      </c>
      <c r="AY172" s="17" t="s">
        <v>141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83</v>
      </c>
      <c r="BK172" s="224">
        <f>ROUND(I172*H172,2)</f>
        <v>0</v>
      </c>
      <c r="BL172" s="17" t="s">
        <v>260</v>
      </c>
      <c r="BM172" s="223" t="s">
        <v>1676</v>
      </c>
    </row>
    <row r="173" s="2" customFormat="1" ht="24.15" customHeight="1">
      <c r="A173" s="38"/>
      <c r="B173" s="39"/>
      <c r="C173" s="211" t="s">
        <v>395</v>
      </c>
      <c r="D173" s="211" t="s">
        <v>142</v>
      </c>
      <c r="E173" s="212" t="s">
        <v>1677</v>
      </c>
      <c r="F173" s="213" t="s">
        <v>1678</v>
      </c>
      <c r="G173" s="214" t="s">
        <v>153</v>
      </c>
      <c r="H173" s="215">
        <v>9</v>
      </c>
      <c r="I173" s="216"/>
      <c r="J173" s="217">
        <f>ROUND(I173*H173,2)</f>
        <v>0</v>
      </c>
      <c r="K173" s="218"/>
      <c r="L173" s="44"/>
      <c r="M173" s="219" t="s">
        <v>1</v>
      </c>
      <c r="N173" s="220" t="s">
        <v>40</v>
      </c>
      <c r="O173" s="91"/>
      <c r="P173" s="221">
        <f>O173*H173</f>
        <v>0</v>
      </c>
      <c r="Q173" s="221">
        <v>5.0000000000000002E-05</v>
      </c>
      <c r="R173" s="221">
        <f>Q173*H173</f>
        <v>0.00045000000000000004</v>
      </c>
      <c r="S173" s="221">
        <v>0.01235</v>
      </c>
      <c r="T173" s="222">
        <f>S173*H173</f>
        <v>0.11115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260</v>
      </c>
      <c r="AT173" s="223" t="s">
        <v>142</v>
      </c>
      <c r="AU173" s="223" t="s">
        <v>85</v>
      </c>
      <c r="AY173" s="17" t="s">
        <v>141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83</v>
      </c>
      <c r="BK173" s="224">
        <f>ROUND(I173*H173,2)</f>
        <v>0</v>
      </c>
      <c r="BL173" s="17" t="s">
        <v>260</v>
      </c>
      <c r="BM173" s="223" t="s">
        <v>1679</v>
      </c>
    </row>
    <row r="174" s="2" customFormat="1" ht="24.15" customHeight="1">
      <c r="A174" s="38"/>
      <c r="B174" s="39"/>
      <c r="C174" s="211" t="s">
        <v>399</v>
      </c>
      <c r="D174" s="211" t="s">
        <v>142</v>
      </c>
      <c r="E174" s="212" t="s">
        <v>1680</v>
      </c>
      <c r="F174" s="213" t="s">
        <v>1681</v>
      </c>
      <c r="G174" s="214" t="s">
        <v>153</v>
      </c>
      <c r="H174" s="215">
        <v>1</v>
      </c>
      <c r="I174" s="216"/>
      <c r="J174" s="217">
        <f>ROUND(I174*H174,2)</f>
        <v>0</v>
      </c>
      <c r="K174" s="218"/>
      <c r="L174" s="44"/>
      <c r="M174" s="219" t="s">
        <v>1</v>
      </c>
      <c r="N174" s="220" t="s">
        <v>40</v>
      </c>
      <c r="O174" s="91"/>
      <c r="P174" s="221">
        <f>O174*H174</f>
        <v>0</v>
      </c>
      <c r="Q174" s="221">
        <v>8.0000000000000007E-05</v>
      </c>
      <c r="R174" s="221">
        <f>Q174*H174</f>
        <v>8.0000000000000007E-05</v>
      </c>
      <c r="S174" s="221">
        <v>0.024930000000000001</v>
      </c>
      <c r="T174" s="222">
        <f>S174*H174</f>
        <v>0.024930000000000001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260</v>
      </c>
      <c r="AT174" s="223" t="s">
        <v>142</v>
      </c>
      <c r="AU174" s="223" t="s">
        <v>85</v>
      </c>
      <c r="AY174" s="17" t="s">
        <v>141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83</v>
      </c>
      <c r="BK174" s="224">
        <f>ROUND(I174*H174,2)</f>
        <v>0</v>
      </c>
      <c r="BL174" s="17" t="s">
        <v>260</v>
      </c>
      <c r="BM174" s="223" t="s">
        <v>1682</v>
      </c>
    </row>
    <row r="175" s="2" customFormat="1" ht="24.15" customHeight="1">
      <c r="A175" s="38"/>
      <c r="B175" s="39"/>
      <c r="C175" s="211" t="s">
        <v>403</v>
      </c>
      <c r="D175" s="211" t="s">
        <v>142</v>
      </c>
      <c r="E175" s="212" t="s">
        <v>1683</v>
      </c>
      <c r="F175" s="213" t="s">
        <v>1684</v>
      </c>
      <c r="G175" s="214" t="s">
        <v>153</v>
      </c>
      <c r="H175" s="215">
        <v>20</v>
      </c>
      <c r="I175" s="216"/>
      <c r="J175" s="217">
        <f>ROUND(I175*H175,2)</f>
        <v>0</v>
      </c>
      <c r="K175" s="218"/>
      <c r="L175" s="44"/>
      <c r="M175" s="219" t="s">
        <v>1</v>
      </c>
      <c r="N175" s="220" t="s">
        <v>40</v>
      </c>
      <c r="O175" s="91"/>
      <c r="P175" s="221">
        <f>O175*H175</f>
        <v>0</v>
      </c>
      <c r="Q175" s="221">
        <v>1.0000000000000001E-05</v>
      </c>
      <c r="R175" s="221">
        <f>Q175*H175</f>
        <v>0.00020000000000000001</v>
      </c>
      <c r="S175" s="221">
        <v>0.00075000000000000002</v>
      </c>
      <c r="T175" s="222">
        <f>S175*H175</f>
        <v>0.014999999999999999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260</v>
      </c>
      <c r="AT175" s="223" t="s">
        <v>142</v>
      </c>
      <c r="AU175" s="223" t="s">
        <v>85</v>
      </c>
      <c r="AY175" s="17" t="s">
        <v>141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83</v>
      </c>
      <c r="BK175" s="224">
        <f>ROUND(I175*H175,2)</f>
        <v>0</v>
      </c>
      <c r="BL175" s="17" t="s">
        <v>260</v>
      </c>
      <c r="BM175" s="223" t="s">
        <v>1685</v>
      </c>
    </row>
    <row r="176" s="2" customFormat="1" ht="24.15" customHeight="1">
      <c r="A176" s="38"/>
      <c r="B176" s="39"/>
      <c r="C176" s="211" t="s">
        <v>409</v>
      </c>
      <c r="D176" s="211" t="s">
        <v>142</v>
      </c>
      <c r="E176" s="212" t="s">
        <v>1686</v>
      </c>
      <c r="F176" s="213" t="s">
        <v>1687</v>
      </c>
      <c r="G176" s="214" t="s">
        <v>269</v>
      </c>
      <c r="H176" s="215">
        <v>0.44</v>
      </c>
      <c r="I176" s="216"/>
      <c r="J176" s="217">
        <f>ROUND(I176*H176,2)</f>
        <v>0</v>
      </c>
      <c r="K176" s="218"/>
      <c r="L176" s="44"/>
      <c r="M176" s="219" t="s">
        <v>1</v>
      </c>
      <c r="N176" s="220" t="s">
        <v>40</v>
      </c>
      <c r="O176" s="91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260</v>
      </c>
      <c r="AT176" s="223" t="s">
        <v>142</v>
      </c>
      <c r="AU176" s="223" t="s">
        <v>85</v>
      </c>
      <c r="AY176" s="17" t="s">
        <v>141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83</v>
      </c>
      <c r="BK176" s="224">
        <f>ROUND(I176*H176,2)</f>
        <v>0</v>
      </c>
      <c r="BL176" s="17" t="s">
        <v>260</v>
      </c>
      <c r="BM176" s="223" t="s">
        <v>1688</v>
      </c>
    </row>
    <row r="177" s="2" customFormat="1" ht="24.15" customHeight="1">
      <c r="A177" s="38"/>
      <c r="B177" s="39"/>
      <c r="C177" s="211" t="s">
        <v>416</v>
      </c>
      <c r="D177" s="211" t="s">
        <v>142</v>
      </c>
      <c r="E177" s="212" t="s">
        <v>1689</v>
      </c>
      <c r="F177" s="213" t="s">
        <v>1690</v>
      </c>
      <c r="G177" s="214" t="s">
        <v>269</v>
      </c>
      <c r="H177" s="215">
        <v>0.44</v>
      </c>
      <c r="I177" s="216"/>
      <c r="J177" s="217">
        <f>ROUND(I177*H177,2)</f>
        <v>0</v>
      </c>
      <c r="K177" s="218"/>
      <c r="L177" s="44"/>
      <c r="M177" s="219" t="s">
        <v>1</v>
      </c>
      <c r="N177" s="220" t="s">
        <v>40</v>
      </c>
      <c r="O177" s="91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260</v>
      </c>
      <c r="AT177" s="223" t="s">
        <v>142</v>
      </c>
      <c r="AU177" s="223" t="s">
        <v>85</v>
      </c>
      <c r="AY177" s="17" t="s">
        <v>141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83</v>
      </c>
      <c r="BK177" s="224">
        <f>ROUND(I177*H177,2)</f>
        <v>0</v>
      </c>
      <c r="BL177" s="17" t="s">
        <v>260</v>
      </c>
      <c r="BM177" s="223" t="s">
        <v>1691</v>
      </c>
    </row>
    <row r="178" s="11" customFormat="1" ht="22.8" customHeight="1">
      <c r="A178" s="11"/>
      <c r="B178" s="197"/>
      <c r="C178" s="198"/>
      <c r="D178" s="199" t="s">
        <v>74</v>
      </c>
      <c r="E178" s="284" t="s">
        <v>1692</v>
      </c>
      <c r="F178" s="284" t="s">
        <v>1693</v>
      </c>
      <c r="G178" s="198"/>
      <c r="H178" s="198"/>
      <c r="I178" s="201"/>
      <c r="J178" s="285">
        <f>BK178</f>
        <v>0</v>
      </c>
      <c r="K178" s="198"/>
      <c r="L178" s="203"/>
      <c r="M178" s="204"/>
      <c r="N178" s="205"/>
      <c r="O178" s="205"/>
      <c r="P178" s="206">
        <f>SUM(P179:P211)</f>
        <v>0</v>
      </c>
      <c r="Q178" s="205"/>
      <c r="R178" s="206">
        <f>SUM(R179:R211)</f>
        <v>0.19128000000000001</v>
      </c>
      <c r="S178" s="205"/>
      <c r="T178" s="207">
        <f>SUM(T179:T211)</f>
        <v>0</v>
      </c>
      <c r="U178" s="11"/>
      <c r="V178" s="11"/>
      <c r="W178" s="11"/>
      <c r="X178" s="11"/>
      <c r="Y178" s="11"/>
      <c r="Z178" s="11"/>
      <c r="AA178" s="11"/>
      <c r="AB178" s="11"/>
      <c r="AC178" s="11"/>
      <c r="AD178" s="11"/>
      <c r="AE178" s="11"/>
      <c r="AR178" s="208" t="s">
        <v>85</v>
      </c>
      <c r="AT178" s="209" t="s">
        <v>74</v>
      </c>
      <c r="AU178" s="209" t="s">
        <v>83</v>
      </c>
      <c r="AY178" s="208" t="s">
        <v>141</v>
      </c>
      <c r="BK178" s="210">
        <f>SUM(BK179:BK211)</f>
        <v>0</v>
      </c>
    </row>
    <row r="179" s="2" customFormat="1" ht="21.75" customHeight="1">
      <c r="A179" s="38"/>
      <c r="B179" s="39"/>
      <c r="C179" s="211" t="s">
        <v>420</v>
      </c>
      <c r="D179" s="211" t="s">
        <v>142</v>
      </c>
      <c r="E179" s="212" t="s">
        <v>1694</v>
      </c>
      <c r="F179" s="213" t="s">
        <v>1695</v>
      </c>
      <c r="G179" s="214" t="s">
        <v>153</v>
      </c>
      <c r="H179" s="215">
        <v>4</v>
      </c>
      <c r="I179" s="216"/>
      <c r="J179" s="217">
        <f>ROUND(I179*H179,2)</f>
        <v>0</v>
      </c>
      <c r="K179" s="218"/>
      <c r="L179" s="44"/>
      <c r="M179" s="219" t="s">
        <v>1</v>
      </c>
      <c r="N179" s="220" t="s">
        <v>40</v>
      </c>
      <c r="O179" s="91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260</v>
      </c>
      <c r="AT179" s="223" t="s">
        <v>142</v>
      </c>
      <c r="AU179" s="223" t="s">
        <v>85</v>
      </c>
      <c r="AY179" s="17" t="s">
        <v>141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83</v>
      </c>
      <c r="BK179" s="224">
        <f>ROUND(I179*H179,2)</f>
        <v>0</v>
      </c>
      <c r="BL179" s="17" t="s">
        <v>260</v>
      </c>
      <c r="BM179" s="223" t="s">
        <v>1696</v>
      </c>
    </row>
    <row r="180" s="2" customFormat="1" ht="16.5" customHeight="1">
      <c r="A180" s="38"/>
      <c r="B180" s="39"/>
      <c r="C180" s="258" t="s">
        <v>258</v>
      </c>
      <c r="D180" s="258" t="s">
        <v>599</v>
      </c>
      <c r="E180" s="259" t="s">
        <v>1697</v>
      </c>
      <c r="F180" s="260" t="s">
        <v>1698</v>
      </c>
      <c r="G180" s="261" t="s">
        <v>153</v>
      </c>
      <c r="H180" s="262">
        <v>4</v>
      </c>
      <c r="I180" s="263"/>
      <c r="J180" s="264">
        <f>ROUND(I180*H180,2)</f>
        <v>0</v>
      </c>
      <c r="K180" s="265"/>
      <c r="L180" s="266"/>
      <c r="M180" s="267" t="s">
        <v>1</v>
      </c>
      <c r="N180" s="268" t="s">
        <v>40</v>
      </c>
      <c r="O180" s="91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367</v>
      </c>
      <c r="AT180" s="223" t="s">
        <v>599</v>
      </c>
      <c r="AU180" s="223" t="s">
        <v>85</v>
      </c>
      <c r="AY180" s="17" t="s">
        <v>141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83</v>
      </c>
      <c r="BK180" s="224">
        <f>ROUND(I180*H180,2)</f>
        <v>0</v>
      </c>
      <c r="BL180" s="17" t="s">
        <v>260</v>
      </c>
      <c r="BM180" s="223" t="s">
        <v>1699</v>
      </c>
    </row>
    <row r="181" s="2" customFormat="1" ht="21.75" customHeight="1">
      <c r="A181" s="38"/>
      <c r="B181" s="39"/>
      <c r="C181" s="211" t="s">
        <v>436</v>
      </c>
      <c r="D181" s="211" t="s">
        <v>142</v>
      </c>
      <c r="E181" s="212" t="s">
        <v>1700</v>
      </c>
      <c r="F181" s="213" t="s">
        <v>1701</v>
      </c>
      <c r="G181" s="214" t="s">
        <v>153</v>
      </c>
      <c r="H181" s="215">
        <v>3</v>
      </c>
      <c r="I181" s="216"/>
      <c r="J181" s="217">
        <f>ROUND(I181*H181,2)</f>
        <v>0</v>
      </c>
      <c r="K181" s="218"/>
      <c r="L181" s="44"/>
      <c r="M181" s="219" t="s">
        <v>1</v>
      </c>
      <c r="N181" s="220" t="s">
        <v>40</v>
      </c>
      <c r="O181" s="91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260</v>
      </c>
      <c r="AT181" s="223" t="s">
        <v>142</v>
      </c>
      <c r="AU181" s="223" t="s">
        <v>85</v>
      </c>
      <c r="AY181" s="17" t="s">
        <v>141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83</v>
      </c>
      <c r="BK181" s="224">
        <f>ROUND(I181*H181,2)</f>
        <v>0</v>
      </c>
      <c r="BL181" s="17" t="s">
        <v>260</v>
      </c>
      <c r="BM181" s="223" t="s">
        <v>1702</v>
      </c>
    </row>
    <row r="182" s="2" customFormat="1" ht="21.75" customHeight="1">
      <c r="A182" s="38"/>
      <c r="B182" s="39"/>
      <c r="C182" s="258" t="s">
        <v>446</v>
      </c>
      <c r="D182" s="258" t="s">
        <v>599</v>
      </c>
      <c r="E182" s="259" t="s">
        <v>1703</v>
      </c>
      <c r="F182" s="260" t="s">
        <v>1701</v>
      </c>
      <c r="G182" s="261" t="s">
        <v>153</v>
      </c>
      <c r="H182" s="262">
        <v>3</v>
      </c>
      <c r="I182" s="263"/>
      <c r="J182" s="264">
        <f>ROUND(I182*H182,2)</f>
        <v>0</v>
      </c>
      <c r="K182" s="265"/>
      <c r="L182" s="266"/>
      <c r="M182" s="267" t="s">
        <v>1</v>
      </c>
      <c r="N182" s="268" t="s">
        <v>40</v>
      </c>
      <c r="O182" s="91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367</v>
      </c>
      <c r="AT182" s="223" t="s">
        <v>599</v>
      </c>
      <c r="AU182" s="223" t="s">
        <v>85</v>
      </c>
      <c r="AY182" s="17" t="s">
        <v>141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83</v>
      </c>
      <c r="BK182" s="224">
        <f>ROUND(I182*H182,2)</f>
        <v>0</v>
      </c>
      <c r="BL182" s="17" t="s">
        <v>260</v>
      </c>
      <c r="BM182" s="223" t="s">
        <v>1704</v>
      </c>
    </row>
    <row r="183" s="2" customFormat="1" ht="21.75" customHeight="1">
      <c r="A183" s="38"/>
      <c r="B183" s="39"/>
      <c r="C183" s="211" t="s">
        <v>452</v>
      </c>
      <c r="D183" s="211" t="s">
        <v>142</v>
      </c>
      <c r="E183" s="212" t="s">
        <v>1705</v>
      </c>
      <c r="F183" s="213" t="s">
        <v>1706</v>
      </c>
      <c r="G183" s="214" t="s">
        <v>153</v>
      </c>
      <c r="H183" s="215">
        <v>4</v>
      </c>
      <c r="I183" s="216"/>
      <c r="J183" s="217">
        <f>ROUND(I183*H183,2)</f>
        <v>0</v>
      </c>
      <c r="K183" s="218"/>
      <c r="L183" s="44"/>
      <c r="M183" s="219" t="s">
        <v>1</v>
      </c>
      <c r="N183" s="220" t="s">
        <v>40</v>
      </c>
      <c r="O183" s="91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260</v>
      </c>
      <c r="AT183" s="223" t="s">
        <v>142</v>
      </c>
      <c r="AU183" s="223" t="s">
        <v>85</v>
      </c>
      <c r="AY183" s="17" t="s">
        <v>141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83</v>
      </c>
      <c r="BK183" s="224">
        <f>ROUND(I183*H183,2)</f>
        <v>0</v>
      </c>
      <c r="BL183" s="17" t="s">
        <v>260</v>
      </c>
      <c r="BM183" s="223" t="s">
        <v>1707</v>
      </c>
    </row>
    <row r="184" s="2" customFormat="1" ht="24.15" customHeight="1">
      <c r="A184" s="38"/>
      <c r="B184" s="39"/>
      <c r="C184" s="258" t="s">
        <v>460</v>
      </c>
      <c r="D184" s="258" t="s">
        <v>599</v>
      </c>
      <c r="E184" s="259" t="s">
        <v>1708</v>
      </c>
      <c r="F184" s="260" t="s">
        <v>1709</v>
      </c>
      <c r="G184" s="261" t="s">
        <v>153</v>
      </c>
      <c r="H184" s="262">
        <v>4</v>
      </c>
      <c r="I184" s="263"/>
      <c r="J184" s="264">
        <f>ROUND(I184*H184,2)</f>
        <v>0</v>
      </c>
      <c r="K184" s="265"/>
      <c r="L184" s="266"/>
      <c r="M184" s="267" t="s">
        <v>1</v>
      </c>
      <c r="N184" s="268" t="s">
        <v>40</v>
      </c>
      <c r="O184" s="91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367</v>
      </c>
      <c r="AT184" s="223" t="s">
        <v>599</v>
      </c>
      <c r="AU184" s="223" t="s">
        <v>85</v>
      </c>
      <c r="AY184" s="17" t="s">
        <v>141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83</v>
      </c>
      <c r="BK184" s="224">
        <f>ROUND(I184*H184,2)</f>
        <v>0</v>
      </c>
      <c r="BL184" s="17" t="s">
        <v>260</v>
      </c>
      <c r="BM184" s="223" t="s">
        <v>1710</v>
      </c>
    </row>
    <row r="185" s="2" customFormat="1" ht="16.5" customHeight="1">
      <c r="A185" s="38"/>
      <c r="B185" s="39"/>
      <c r="C185" s="211" t="s">
        <v>464</v>
      </c>
      <c r="D185" s="211" t="s">
        <v>142</v>
      </c>
      <c r="E185" s="212" t="s">
        <v>1711</v>
      </c>
      <c r="F185" s="213" t="s">
        <v>1712</v>
      </c>
      <c r="G185" s="214" t="s">
        <v>153</v>
      </c>
      <c r="H185" s="215">
        <v>31</v>
      </c>
      <c r="I185" s="216"/>
      <c r="J185" s="217">
        <f>ROUND(I185*H185,2)</f>
        <v>0</v>
      </c>
      <c r="K185" s="218"/>
      <c r="L185" s="44"/>
      <c r="M185" s="219" t="s">
        <v>1</v>
      </c>
      <c r="N185" s="220" t="s">
        <v>40</v>
      </c>
      <c r="O185" s="91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260</v>
      </c>
      <c r="AT185" s="223" t="s">
        <v>142</v>
      </c>
      <c r="AU185" s="223" t="s">
        <v>85</v>
      </c>
      <c r="AY185" s="17" t="s">
        <v>141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83</v>
      </c>
      <c r="BK185" s="224">
        <f>ROUND(I185*H185,2)</f>
        <v>0</v>
      </c>
      <c r="BL185" s="17" t="s">
        <v>260</v>
      </c>
      <c r="BM185" s="223" t="s">
        <v>1713</v>
      </c>
    </row>
    <row r="186" s="2" customFormat="1" ht="16.5" customHeight="1">
      <c r="A186" s="38"/>
      <c r="B186" s="39"/>
      <c r="C186" s="258" t="s">
        <v>469</v>
      </c>
      <c r="D186" s="258" t="s">
        <v>599</v>
      </c>
      <c r="E186" s="259" t="s">
        <v>1714</v>
      </c>
      <c r="F186" s="260" t="s">
        <v>1715</v>
      </c>
      <c r="G186" s="261" t="s">
        <v>153</v>
      </c>
      <c r="H186" s="262">
        <v>31</v>
      </c>
      <c r="I186" s="263"/>
      <c r="J186" s="264">
        <f>ROUND(I186*H186,2)</f>
        <v>0</v>
      </c>
      <c r="K186" s="265"/>
      <c r="L186" s="266"/>
      <c r="M186" s="267" t="s">
        <v>1</v>
      </c>
      <c r="N186" s="268" t="s">
        <v>40</v>
      </c>
      <c r="O186" s="91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367</v>
      </c>
      <c r="AT186" s="223" t="s">
        <v>599</v>
      </c>
      <c r="AU186" s="223" t="s">
        <v>85</v>
      </c>
      <c r="AY186" s="17" t="s">
        <v>141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83</v>
      </c>
      <c r="BK186" s="224">
        <f>ROUND(I186*H186,2)</f>
        <v>0</v>
      </c>
      <c r="BL186" s="17" t="s">
        <v>260</v>
      </c>
      <c r="BM186" s="223" t="s">
        <v>1716</v>
      </c>
    </row>
    <row r="187" s="2" customFormat="1" ht="21.75" customHeight="1">
      <c r="A187" s="38"/>
      <c r="B187" s="39"/>
      <c r="C187" s="211" t="s">
        <v>478</v>
      </c>
      <c r="D187" s="211" t="s">
        <v>142</v>
      </c>
      <c r="E187" s="212" t="s">
        <v>1717</v>
      </c>
      <c r="F187" s="213" t="s">
        <v>1718</v>
      </c>
      <c r="G187" s="214" t="s">
        <v>153</v>
      </c>
      <c r="H187" s="215">
        <v>3</v>
      </c>
      <c r="I187" s="216"/>
      <c r="J187" s="217">
        <f>ROUND(I187*H187,2)</f>
        <v>0</v>
      </c>
      <c r="K187" s="218"/>
      <c r="L187" s="44"/>
      <c r="M187" s="219" t="s">
        <v>1</v>
      </c>
      <c r="N187" s="220" t="s">
        <v>40</v>
      </c>
      <c r="O187" s="91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260</v>
      </c>
      <c r="AT187" s="223" t="s">
        <v>142</v>
      </c>
      <c r="AU187" s="223" t="s">
        <v>85</v>
      </c>
      <c r="AY187" s="17" t="s">
        <v>141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83</v>
      </c>
      <c r="BK187" s="224">
        <f>ROUND(I187*H187,2)</f>
        <v>0</v>
      </c>
      <c r="BL187" s="17" t="s">
        <v>260</v>
      </c>
      <c r="BM187" s="223" t="s">
        <v>1719</v>
      </c>
    </row>
    <row r="188" s="2" customFormat="1" ht="21.75" customHeight="1">
      <c r="A188" s="38"/>
      <c r="B188" s="39"/>
      <c r="C188" s="258" t="s">
        <v>482</v>
      </c>
      <c r="D188" s="258" t="s">
        <v>599</v>
      </c>
      <c r="E188" s="259" t="s">
        <v>1720</v>
      </c>
      <c r="F188" s="260" t="s">
        <v>1718</v>
      </c>
      <c r="G188" s="261" t="s">
        <v>153</v>
      </c>
      <c r="H188" s="262">
        <v>3</v>
      </c>
      <c r="I188" s="263"/>
      <c r="J188" s="264">
        <f>ROUND(I188*H188,2)</f>
        <v>0</v>
      </c>
      <c r="K188" s="265"/>
      <c r="L188" s="266"/>
      <c r="M188" s="267" t="s">
        <v>1</v>
      </c>
      <c r="N188" s="268" t="s">
        <v>40</v>
      </c>
      <c r="O188" s="91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367</v>
      </c>
      <c r="AT188" s="223" t="s">
        <v>599</v>
      </c>
      <c r="AU188" s="223" t="s">
        <v>85</v>
      </c>
      <c r="AY188" s="17" t="s">
        <v>141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83</v>
      </c>
      <c r="BK188" s="224">
        <f>ROUND(I188*H188,2)</f>
        <v>0</v>
      </c>
      <c r="BL188" s="17" t="s">
        <v>260</v>
      </c>
      <c r="BM188" s="223" t="s">
        <v>1721</v>
      </c>
    </row>
    <row r="189" s="2" customFormat="1" ht="21.75" customHeight="1">
      <c r="A189" s="38"/>
      <c r="B189" s="39"/>
      <c r="C189" s="211" t="s">
        <v>487</v>
      </c>
      <c r="D189" s="211" t="s">
        <v>142</v>
      </c>
      <c r="E189" s="212" t="s">
        <v>1722</v>
      </c>
      <c r="F189" s="213" t="s">
        <v>1723</v>
      </c>
      <c r="G189" s="214" t="s">
        <v>153</v>
      </c>
      <c r="H189" s="215">
        <v>4</v>
      </c>
      <c r="I189" s="216"/>
      <c r="J189" s="217">
        <f>ROUND(I189*H189,2)</f>
        <v>0</v>
      </c>
      <c r="K189" s="218"/>
      <c r="L189" s="44"/>
      <c r="M189" s="219" t="s">
        <v>1</v>
      </c>
      <c r="N189" s="220" t="s">
        <v>40</v>
      </c>
      <c r="O189" s="91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260</v>
      </c>
      <c r="AT189" s="223" t="s">
        <v>142</v>
      </c>
      <c r="AU189" s="223" t="s">
        <v>85</v>
      </c>
      <c r="AY189" s="17" t="s">
        <v>141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83</v>
      </c>
      <c r="BK189" s="224">
        <f>ROUND(I189*H189,2)</f>
        <v>0</v>
      </c>
      <c r="BL189" s="17" t="s">
        <v>260</v>
      </c>
      <c r="BM189" s="223" t="s">
        <v>1724</v>
      </c>
    </row>
    <row r="190" s="2" customFormat="1" ht="16.5" customHeight="1">
      <c r="A190" s="38"/>
      <c r="B190" s="39"/>
      <c r="C190" s="258" t="s">
        <v>491</v>
      </c>
      <c r="D190" s="258" t="s">
        <v>599</v>
      </c>
      <c r="E190" s="259" t="s">
        <v>1725</v>
      </c>
      <c r="F190" s="260" t="s">
        <v>1726</v>
      </c>
      <c r="G190" s="261" t="s">
        <v>153</v>
      </c>
      <c r="H190" s="262">
        <v>4</v>
      </c>
      <c r="I190" s="263"/>
      <c r="J190" s="264">
        <f>ROUND(I190*H190,2)</f>
        <v>0</v>
      </c>
      <c r="K190" s="265"/>
      <c r="L190" s="266"/>
      <c r="M190" s="267" t="s">
        <v>1</v>
      </c>
      <c r="N190" s="268" t="s">
        <v>40</v>
      </c>
      <c r="O190" s="91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367</v>
      </c>
      <c r="AT190" s="223" t="s">
        <v>599</v>
      </c>
      <c r="AU190" s="223" t="s">
        <v>85</v>
      </c>
      <c r="AY190" s="17" t="s">
        <v>141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83</v>
      </c>
      <c r="BK190" s="224">
        <f>ROUND(I190*H190,2)</f>
        <v>0</v>
      </c>
      <c r="BL190" s="17" t="s">
        <v>260</v>
      </c>
      <c r="BM190" s="223" t="s">
        <v>1727</v>
      </c>
    </row>
    <row r="191" s="2" customFormat="1" ht="16.5" customHeight="1">
      <c r="A191" s="38"/>
      <c r="B191" s="39"/>
      <c r="C191" s="211" t="s">
        <v>496</v>
      </c>
      <c r="D191" s="211" t="s">
        <v>142</v>
      </c>
      <c r="E191" s="212" t="s">
        <v>1728</v>
      </c>
      <c r="F191" s="213" t="s">
        <v>1729</v>
      </c>
      <c r="G191" s="214" t="s">
        <v>153</v>
      </c>
      <c r="H191" s="215">
        <v>4</v>
      </c>
      <c r="I191" s="216"/>
      <c r="J191" s="217">
        <f>ROUND(I191*H191,2)</f>
        <v>0</v>
      </c>
      <c r="K191" s="218"/>
      <c r="L191" s="44"/>
      <c r="M191" s="219" t="s">
        <v>1</v>
      </c>
      <c r="N191" s="220" t="s">
        <v>40</v>
      </c>
      <c r="O191" s="91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3" t="s">
        <v>260</v>
      </c>
      <c r="AT191" s="223" t="s">
        <v>142</v>
      </c>
      <c r="AU191" s="223" t="s">
        <v>85</v>
      </c>
      <c r="AY191" s="17" t="s">
        <v>141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7" t="s">
        <v>83</v>
      </c>
      <c r="BK191" s="224">
        <f>ROUND(I191*H191,2)</f>
        <v>0</v>
      </c>
      <c r="BL191" s="17" t="s">
        <v>260</v>
      </c>
      <c r="BM191" s="223" t="s">
        <v>1730</v>
      </c>
    </row>
    <row r="192" s="2" customFormat="1" ht="24.15" customHeight="1">
      <c r="A192" s="38"/>
      <c r="B192" s="39"/>
      <c r="C192" s="258" t="s">
        <v>500</v>
      </c>
      <c r="D192" s="258" t="s">
        <v>599</v>
      </c>
      <c r="E192" s="259" t="s">
        <v>1731</v>
      </c>
      <c r="F192" s="260" t="s">
        <v>1732</v>
      </c>
      <c r="G192" s="261" t="s">
        <v>153</v>
      </c>
      <c r="H192" s="262">
        <v>4</v>
      </c>
      <c r="I192" s="263"/>
      <c r="J192" s="264">
        <f>ROUND(I192*H192,2)</f>
        <v>0</v>
      </c>
      <c r="K192" s="265"/>
      <c r="L192" s="266"/>
      <c r="M192" s="267" t="s">
        <v>1</v>
      </c>
      <c r="N192" s="268" t="s">
        <v>40</v>
      </c>
      <c r="O192" s="91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367</v>
      </c>
      <c r="AT192" s="223" t="s">
        <v>599</v>
      </c>
      <c r="AU192" s="223" t="s">
        <v>85</v>
      </c>
      <c r="AY192" s="17" t="s">
        <v>141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83</v>
      </c>
      <c r="BK192" s="224">
        <f>ROUND(I192*H192,2)</f>
        <v>0</v>
      </c>
      <c r="BL192" s="17" t="s">
        <v>260</v>
      </c>
      <c r="BM192" s="223" t="s">
        <v>1733</v>
      </c>
    </row>
    <row r="193" s="2" customFormat="1" ht="24.15" customHeight="1">
      <c r="A193" s="38"/>
      <c r="B193" s="39"/>
      <c r="C193" s="211" t="s">
        <v>504</v>
      </c>
      <c r="D193" s="211" t="s">
        <v>142</v>
      </c>
      <c r="E193" s="212" t="s">
        <v>1734</v>
      </c>
      <c r="F193" s="213" t="s">
        <v>1735</v>
      </c>
      <c r="G193" s="214" t="s">
        <v>153</v>
      </c>
      <c r="H193" s="215">
        <v>11</v>
      </c>
      <c r="I193" s="216"/>
      <c r="J193" s="217">
        <f>ROUND(I193*H193,2)</f>
        <v>0</v>
      </c>
      <c r="K193" s="218"/>
      <c r="L193" s="44"/>
      <c r="M193" s="219" t="s">
        <v>1</v>
      </c>
      <c r="N193" s="220" t="s">
        <v>40</v>
      </c>
      <c r="O193" s="91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3" t="s">
        <v>260</v>
      </c>
      <c r="AT193" s="223" t="s">
        <v>142</v>
      </c>
      <c r="AU193" s="223" t="s">
        <v>85</v>
      </c>
      <c r="AY193" s="17" t="s">
        <v>141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7" t="s">
        <v>83</v>
      </c>
      <c r="BK193" s="224">
        <f>ROUND(I193*H193,2)</f>
        <v>0</v>
      </c>
      <c r="BL193" s="17" t="s">
        <v>260</v>
      </c>
      <c r="BM193" s="223" t="s">
        <v>1736</v>
      </c>
    </row>
    <row r="194" s="2" customFormat="1" ht="21.75" customHeight="1">
      <c r="A194" s="38"/>
      <c r="B194" s="39"/>
      <c r="C194" s="258" t="s">
        <v>509</v>
      </c>
      <c r="D194" s="258" t="s">
        <v>599</v>
      </c>
      <c r="E194" s="259" t="s">
        <v>1737</v>
      </c>
      <c r="F194" s="260" t="s">
        <v>1738</v>
      </c>
      <c r="G194" s="261" t="s">
        <v>153</v>
      </c>
      <c r="H194" s="262">
        <v>7</v>
      </c>
      <c r="I194" s="263"/>
      <c r="J194" s="264">
        <f>ROUND(I194*H194,2)</f>
        <v>0</v>
      </c>
      <c r="K194" s="265"/>
      <c r="L194" s="266"/>
      <c r="M194" s="267" t="s">
        <v>1</v>
      </c>
      <c r="N194" s="268" t="s">
        <v>40</v>
      </c>
      <c r="O194" s="91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367</v>
      </c>
      <c r="AT194" s="223" t="s">
        <v>599</v>
      </c>
      <c r="AU194" s="223" t="s">
        <v>85</v>
      </c>
      <c r="AY194" s="17" t="s">
        <v>141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83</v>
      </c>
      <c r="BK194" s="224">
        <f>ROUND(I194*H194,2)</f>
        <v>0</v>
      </c>
      <c r="BL194" s="17" t="s">
        <v>260</v>
      </c>
      <c r="BM194" s="223" t="s">
        <v>1739</v>
      </c>
    </row>
    <row r="195" s="2" customFormat="1" ht="21.75" customHeight="1">
      <c r="A195" s="38"/>
      <c r="B195" s="39"/>
      <c r="C195" s="258" t="s">
        <v>513</v>
      </c>
      <c r="D195" s="258" t="s">
        <v>599</v>
      </c>
      <c r="E195" s="259" t="s">
        <v>1740</v>
      </c>
      <c r="F195" s="260" t="s">
        <v>1738</v>
      </c>
      <c r="G195" s="261" t="s">
        <v>153</v>
      </c>
      <c r="H195" s="262">
        <v>4</v>
      </c>
      <c r="I195" s="263"/>
      <c r="J195" s="264">
        <f>ROUND(I195*H195,2)</f>
        <v>0</v>
      </c>
      <c r="K195" s="265"/>
      <c r="L195" s="266"/>
      <c r="M195" s="267" t="s">
        <v>1</v>
      </c>
      <c r="N195" s="268" t="s">
        <v>40</v>
      </c>
      <c r="O195" s="91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367</v>
      </c>
      <c r="AT195" s="223" t="s">
        <v>599</v>
      </c>
      <c r="AU195" s="223" t="s">
        <v>85</v>
      </c>
      <c r="AY195" s="17" t="s">
        <v>141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83</v>
      </c>
      <c r="BK195" s="224">
        <f>ROUND(I195*H195,2)</f>
        <v>0</v>
      </c>
      <c r="BL195" s="17" t="s">
        <v>260</v>
      </c>
      <c r="BM195" s="223" t="s">
        <v>1741</v>
      </c>
    </row>
    <row r="196" s="2" customFormat="1" ht="24.15" customHeight="1">
      <c r="A196" s="38"/>
      <c r="B196" s="39"/>
      <c r="C196" s="211" t="s">
        <v>518</v>
      </c>
      <c r="D196" s="211" t="s">
        <v>142</v>
      </c>
      <c r="E196" s="212" t="s">
        <v>1742</v>
      </c>
      <c r="F196" s="213" t="s">
        <v>1743</v>
      </c>
      <c r="G196" s="214" t="s">
        <v>203</v>
      </c>
      <c r="H196" s="215">
        <v>41</v>
      </c>
      <c r="I196" s="216"/>
      <c r="J196" s="217">
        <f>ROUND(I196*H196,2)</f>
        <v>0</v>
      </c>
      <c r="K196" s="218"/>
      <c r="L196" s="44"/>
      <c r="M196" s="219" t="s">
        <v>1</v>
      </c>
      <c r="N196" s="220" t="s">
        <v>40</v>
      </c>
      <c r="O196" s="91"/>
      <c r="P196" s="221">
        <f>O196*H196</f>
        <v>0</v>
      </c>
      <c r="Q196" s="221">
        <v>0.00175</v>
      </c>
      <c r="R196" s="221">
        <f>Q196*H196</f>
        <v>0.071750000000000008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260</v>
      </c>
      <c r="AT196" s="223" t="s">
        <v>142</v>
      </c>
      <c r="AU196" s="223" t="s">
        <v>85</v>
      </c>
      <c r="AY196" s="17" t="s">
        <v>141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83</v>
      </c>
      <c r="BK196" s="224">
        <f>ROUND(I196*H196,2)</f>
        <v>0</v>
      </c>
      <c r="BL196" s="17" t="s">
        <v>260</v>
      </c>
      <c r="BM196" s="223" t="s">
        <v>1744</v>
      </c>
    </row>
    <row r="197" s="2" customFormat="1" ht="24.15" customHeight="1">
      <c r="A197" s="38"/>
      <c r="B197" s="39"/>
      <c r="C197" s="211" t="s">
        <v>508</v>
      </c>
      <c r="D197" s="211" t="s">
        <v>142</v>
      </c>
      <c r="E197" s="212" t="s">
        <v>1745</v>
      </c>
      <c r="F197" s="213" t="s">
        <v>1746</v>
      </c>
      <c r="G197" s="214" t="s">
        <v>203</v>
      </c>
      <c r="H197" s="215">
        <v>31</v>
      </c>
      <c r="I197" s="216"/>
      <c r="J197" s="217">
        <f>ROUND(I197*H197,2)</f>
        <v>0</v>
      </c>
      <c r="K197" s="218"/>
      <c r="L197" s="44"/>
      <c r="M197" s="219" t="s">
        <v>1</v>
      </c>
      <c r="N197" s="220" t="s">
        <v>40</v>
      </c>
      <c r="O197" s="91"/>
      <c r="P197" s="221">
        <f>O197*H197</f>
        <v>0</v>
      </c>
      <c r="Q197" s="221">
        <v>0.0031199999999999999</v>
      </c>
      <c r="R197" s="221">
        <f>Q197*H197</f>
        <v>0.09672</v>
      </c>
      <c r="S197" s="221">
        <v>0</v>
      </c>
      <c r="T197" s="222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3" t="s">
        <v>260</v>
      </c>
      <c r="AT197" s="223" t="s">
        <v>142</v>
      </c>
      <c r="AU197" s="223" t="s">
        <v>85</v>
      </c>
      <c r="AY197" s="17" t="s">
        <v>141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7" t="s">
        <v>83</v>
      </c>
      <c r="BK197" s="224">
        <f>ROUND(I197*H197,2)</f>
        <v>0</v>
      </c>
      <c r="BL197" s="17" t="s">
        <v>260</v>
      </c>
      <c r="BM197" s="223" t="s">
        <v>1747</v>
      </c>
    </row>
    <row r="198" s="2" customFormat="1" ht="24.15" customHeight="1">
      <c r="A198" s="38"/>
      <c r="B198" s="39"/>
      <c r="C198" s="211" t="s">
        <v>282</v>
      </c>
      <c r="D198" s="211" t="s">
        <v>142</v>
      </c>
      <c r="E198" s="212" t="s">
        <v>1748</v>
      </c>
      <c r="F198" s="213" t="s">
        <v>1749</v>
      </c>
      <c r="G198" s="214" t="s">
        <v>153</v>
      </c>
      <c r="H198" s="215">
        <v>14</v>
      </c>
      <c r="I198" s="216"/>
      <c r="J198" s="217">
        <f>ROUND(I198*H198,2)</f>
        <v>0</v>
      </c>
      <c r="K198" s="218"/>
      <c r="L198" s="44"/>
      <c r="M198" s="219" t="s">
        <v>1</v>
      </c>
      <c r="N198" s="220" t="s">
        <v>40</v>
      </c>
      <c r="O198" s="91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260</v>
      </c>
      <c r="AT198" s="223" t="s">
        <v>142</v>
      </c>
      <c r="AU198" s="223" t="s">
        <v>85</v>
      </c>
      <c r="AY198" s="17" t="s">
        <v>141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83</v>
      </c>
      <c r="BK198" s="224">
        <f>ROUND(I198*H198,2)</f>
        <v>0</v>
      </c>
      <c r="BL198" s="17" t="s">
        <v>260</v>
      </c>
      <c r="BM198" s="223" t="s">
        <v>1750</v>
      </c>
    </row>
    <row r="199" s="2" customFormat="1" ht="16.5" customHeight="1">
      <c r="A199" s="38"/>
      <c r="B199" s="39"/>
      <c r="C199" s="258" t="s">
        <v>546</v>
      </c>
      <c r="D199" s="258" t="s">
        <v>599</v>
      </c>
      <c r="E199" s="259" t="s">
        <v>1751</v>
      </c>
      <c r="F199" s="260" t="s">
        <v>1752</v>
      </c>
      <c r="G199" s="261" t="s">
        <v>153</v>
      </c>
      <c r="H199" s="262">
        <v>14</v>
      </c>
      <c r="I199" s="263"/>
      <c r="J199" s="264">
        <f>ROUND(I199*H199,2)</f>
        <v>0</v>
      </c>
      <c r="K199" s="265"/>
      <c r="L199" s="266"/>
      <c r="M199" s="267" t="s">
        <v>1</v>
      </c>
      <c r="N199" s="268" t="s">
        <v>40</v>
      </c>
      <c r="O199" s="91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367</v>
      </c>
      <c r="AT199" s="223" t="s">
        <v>599</v>
      </c>
      <c r="AU199" s="223" t="s">
        <v>85</v>
      </c>
      <c r="AY199" s="17" t="s">
        <v>141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83</v>
      </c>
      <c r="BK199" s="224">
        <f>ROUND(I199*H199,2)</f>
        <v>0</v>
      </c>
      <c r="BL199" s="17" t="s">
        <v>260</v>
      </c>
      <c r="BM199" s="223" t="s">
        <v>1753</v>
      </c>
    </row>
    <row r="200" s="2" customFormat="1" ht="24.15" customHeight="1">
      <c r="A200" s="38"/>
      <c r="B200" s="39"/>
      <c r="C200" s="211" t="s">
        <v>351</v>
      </c>
      <c r="D200" s="211" t="s">
        <v>142</v>
      </c>
      <c r="E200" s="212" t="s">
        <v>1754</v>
      </c>
      <c r="F200" s="213" t="s">
        <v>1755</v>
      </c>
      <c r="G200" s="214" t="s">
        <v>153</v>
      </c>
      <c r="H200" s="215">
        <v>3</v>
      </c>
      <c r="I200" s="216"/>
      <c r="J200" s="217">
        <f>ROUND(I200*H200,2)</f>
        <v>0</v>
      </c>
      <c r="K200" s="218"/>
      <c r="L200" s="44"/>
      <c r="M200" s="219" t="s">
        <v>1</v>
      </c>
      <c r="N200" s="220" t="s">
        <v>40</v>
      </c>
      <c r="O200" s="91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260</v>
      </c>
      <c r="AT200" s="223" t="s">
        <v>142</v>
      </c>
      <c r="AU200" s="223" t="s">
        <v>85</v>
      </c>
      <c r="AY200" s="17" t="s">
        <v>141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83</v>
      </c>
      <c r="BK200" s="224">
        <f>ROUND(I200*H200,2)</f>
        <v>0</v>
      </c>
      <c r="BL200" s="17" t="s">
        <v>260</v>
      </c>
      <c r="BM200" s="223" t="s">
        <v>1756</v>
      </c>
    </row>
    <row r="201" s="2" customFormat="1" ht="16.5" customHeight="1">
      <c r="A201" s="38"/>
      <c r="B201" s="39"/>
      <c r="C201" s="258" t="s">
        <v>384</v>
      </c>
      <c r="D201" s="258" t="s">
        <v>599</v>
      </c>
      <c r="E201" s="259" t="s">
        <v>1757</v>
      </c>
      <c r="F201" s="260" t="s">
        <v>1758</v>
      </c>
      <c r="G201" s="261" t="s">
        <v>153</v>
      </c>
      <c r="H201" s="262">
        <v>3</v>
      </c>
      <c r="I201" s="263"/>
      <c r="J201" s="264">
        <f>ROUND(I201*H201,2)</f>
        <v>0</v>
      </c>
      <c r="K201" s="265"/>
      <c r="L201" s="266"/>
      <c r="M201" s="267" t="s">
        <v>1</v>
      </c>
      <c r="N201" s="268" t="s">
        <v>40</v>
      </c>
      <c r="O201" s="91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3" t="s">
        <v>367</v>
      </c>
      <c r="AT201" s="223" t="s">
        <v>599</v>
      </c>
      <c r="AU201" s="223" t="s">
        <v>85</v>
      </c>
      <c r="AY201" s="17" t="s">
        <v>141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7" t="s">
        <v>83</v>
      </c>
      <c r="BK201" s="224">
        <f>ROUND(I201*H201,2)</f>
        <v>0</v>
      </c>
      <c r="BL201" s="17" t="s">
        <v>260</v>
      </c>
      <c r="BM201" s="223" t="s">
        <v>1759</v>
      </c>
    </row>
    <row r="202" s="2" customFormat="1" ht="24.15" customHeight="1">
      <c r="A202" s="38"/>
      <c r="B202" s="39"/>
      <c r="C202" s="211" t="s">
        <v>558</v>
      </c>
      <c r="D202" s="211" t="s">
        <v>142</v>
      </c>
      <c r="E202" s="212" t="s">
        <v>1760</v>
      </c>
      <c r="F202" s="213" t="s">
        <v>1761</v>
      </c>
      <c r="G202" s="214" t="s">
        <v>153</v>
      </c>
      <c r="H202" s="215">
        <v>7</v>
      </c>
      <c r="I202" s="216"/>
      <c r="J202" s="217">
        <f>ROUND(I202*H202,2)</f>
        <v>0</v>
      </c>
      <c r="K202" s="218"/>
      <c r="L202" s="44"/>
      <c r="M202" s="219" t="s">
        <v>1</v>
      </c>
      <c r="N202" s="220" t="s">
        <v>40</v>
      </c>
      <c r="O202" s="91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260</v>
      </c>
      <c r="AT202" s="223" t="s">
        <v>142</v>
      </c>
      <c r="AU202" s="223" t="s">
        <v>85</v>
      </c>
      <c r="AY202" s="17" t="s">
        <v>141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83</v>
      </c>
      <c r="BK202" s="224">
        <f>ROUND(I202*H202,2)</f>
        <v>0</v>
      </c>
      <c r="BL202" s="17" t="s">
        <v>260</v>
      </c>
      <c r="BM202" s="223" t="s">
        <v>1762</v>
      </c>
    </row>
    <row r="203" s="2" customFormat="1" ht="16.5" customHeight="1">
      <c r="A203" s="38"/>
      <c r="B203" s="39"/>
      <c r="C203" s="258" t="s">
        <v>562</v>
      </c>
      <c r="D203" s="258" t="s">
        <v>599</v>
      </c>
      <c r="E203" s="259" t="s">
        <v>1763</v>
      </c>
      <c r="F203" s="260" t="s">
        <v>1764</v>
      </c>
      <c r="G203" s="261" t="s">
        <v>153</v>
      </c>
      <c r="H203" s="262">
        <v>7</v>
      </c>
      <c r="I203" s="263"/>
      <c r="J203" s="264">
        <f>ROUND(I203*H203,2)</f>
        <v>0</v>
      </c>
      <c r="K203" s="265"/>
      <c r="L203" s="266"/>
      <c r="M203" s="267" t="s">
        <v>1</v>
      </c>
      <c r="N203" s="268" t="s">
        <v>40</v>
      </c>
      <c r="O203" s="91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367</v>
      </c>
      <c r="AT203" s="223" t="s">
        <v>599</v>
      </c>
      <c r="AU203" s="223" t="s">
        <v>85</v>
      </c>
      <c r="AY203" s="17" t="s">
        <v>141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83</v>
      </c>
      <c r="BK203" s="224">
        <f>ROUND(I203*H203,2)</f>
        <v>0</v>
      </c>
      <c r="BL203" s="17" t="s">
        <v>260</v>
      </c>
      <c r="BM203" s="223" t="s">
        <v>1765</v>
      </c>
    </row>
    <row r="204" s="2" customFormat="1" ht="24.15" customHeight="1">
      <c r="A204" s="38"/>
      <c r="B204" s="39"/>
      <c r="C204" s="211" t="s">
        <v>567</v>
      </c>
      <c r="D204" s="211" t="s">
        <v>142</v>
      </c>
      <c r="E204" s="212" t="s">
        <v>1766</v>
      </c>
      <c r="F204" s="213" t="s">
        <v>1767</v>
      </c>
      <c r="G204" s="214" t="s">
        <v>153</v>
      </c>
      <c r="H204" s="215">
        <v>18</v>
      </c>
      <c r="I204" s="216"/>
      <c r="J204" s="217">
        <f>ROUND(I204*H204,2)</f>
        <v>0</v>
      </c>
      <c r="K204" s="218"/>
      <c r="L204" s="44"/>
      <c r="M204" s="219" t="s">
        <v>1</v>
      </c>
      <c r="N204" s="220" t="s">
        <v>40</v>
      </c>
      <c r="O204" s="91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260</v>
      </c>
      <c r="AT204" s="223" t="s">
        <v>142</v>
      </c>
      <c r="AU204" s="223" t="s">
        <v>85</v>
      </c>
      <c r="AY204" s="17" t="s">
        <v>141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83</v>
      </c>
      <c r="BK204" s="224">
        <f>ROUND(I204*H204,2)</f>
        <v>0</v>
      </c>
      <c r="BL204" s="17" t="s">
        <v>260</v>
      </c>
      <c r="BM204" s="223" t="s">
        <v>1768</v>
      </c>
    </row>
    <row r="205" s="2" customFormat="1" ht="16.5" customHeight="1">
      <c r="A205" s="38"/>
      <c r="B205" s="39"/>
      <c r="C205" s="258" t="s">
        <v>571</v>
      </c>
      <c r="D205" s="258" t="s">
        <v>599</v>
      </c>
      <c r="E205" s="259" t="s">
        <v>1769</v>
      </c>
      <c r="F205" s="260" t="s">
        <v>1770</v>
      </c>
      <c r="G205" s="261" t="s">
        <v>153</v>
      </c>
      <c r="H205" s="262">
        <v>18</v>
      </c>
      <c r="I205" s="263"/>
      <c r="J205" s="264">
        <f>ROUND(I205*H205,2)</f>
        <v>0</v>
      </c>
      <c r="K205" s="265"/>
      <c r="L205" s="266"/>
      <c r="M205" s="267" t="s">
        <v>1</v>
      </c>
      <c r="N205" s="268" t="s">
        <v>40</v>
      </c>
      <c r="O205" s="91"/>
      <c r="P205" s="221">
        <f>O205*H205</f>
        <v>0</v>
      </c>
      <c r="Q205" s="221">
        <v>0</v>
      </c>
      <c r="R205" s="221">
        <f>Q205*H205</f>
        <v>0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367</v>
      </c>
      <c r="AT205" s="223" t="s">
        <v>599</v>
      </c>
      <c r="AU205" s="223" t="s">
        <v>85</v>
      </c>
      <c r="AY205" s="17" t="s">
        <v>141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83</v>
      </c>
      <c r="BK205" s="224">
        <f>ROUND(I205*H205,2)</f>
        <v>0</v>
      </c>
      <c r="BL205" s="17" t="s">
        <v>260</v>
      </c>
      <c r="BM205" s="223" t="s">
        <v>1771</v>
      </c>
    </row>
    <row r="206" s="2" customFormat="1" ht="24.15" customHeight="1">
      <c r="A206" s="38"/>
      <c r="B206" s="39"/>
      <c r="C206" s="211" t="s">
        <v>575</v>
      </c>
      <c r="D206" s="211" t="s">
        <v>142</v>
      </c>
      <c r="E206" s="212" t="s">
        <v>1772</v>
      </c>
      <c r="F206" s="213" t="s">
        <v>1773</v>
      </c>
      <c r="G206" s="214" t="s">
        <v>153</v>
      </c>
      <c r="H206" s="215">
        <v>4</v>
      </c>
      <c r="I206" s="216"/>
      <c r="J206" s="217">
        <f>ROUND(I206*H206,2)</f>
        <v>0</v>
      </c>
      <c r="K206" s="218"/>
      <c r="L206" s="44"/>
      <c r="M206" s="219" t="s">
        <v>1</v>
      </c>
      <c r="N206" s="220" t="s">
        <v>40</v>
      </c>
      <c r="O206" s="91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3" t="s">
        <v>260</v>
      </c>
      <c r="AT206" s="223" t="s">
        <v>142</v>
      </c>
      <c r="AU206" s="223" t="s">
        <v>85</v>
      </c>
      <c r="AY206" s="17" t="s">
        <v>141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7" t="s">
        <v>83</v>
      </c>
      <c r="BK206" s="224">
        <f>ROUND(I206*H206,2)</f>
        <v>0</v>
      </c>
      <c r="BL206" s="17" t="s">
        <v>260</v>
      </c>
      <c r="BM206" s="223" t="s">
        <v>1774</v>
      </c>
    </row>
    <row r="207" s="2" customFormat="1" ht="16.5" customHeight="1">
      <c r="A207" s="38"/>
      <c r="B207" s="39"/>
      <c r="C207" s="258" t="s">
        <v>581</v>
      </c>
      <c r="D207" s="258" t="s">
        <v>599</v>
      </c>
      <c r="E207" s="259" t="s">
        <v>1775</v>
      </c>
      <c r="F207" s="260" t="s">
        <v>1776</v>
      </c>
      <c r="G207" s="261" t="s">
        <v>153</v>
      </c>
      <c r="H207" s="262">
        <v>4</v>
      </c>
      <c r="I207" s="263"/>
      <c r="J207" s="264">
        <f>ROUND(I207*H207,2)</f>
        <v>0</v>
      </c>
      <c r="K207" s="265"/>
      <c r="L207" s="266"/>
      <c r="M207" s="267" t="s">
        <v>1</v>
      </c>
      <c r="N207" s="268" t="s">
        <v>40</v>
      </c>
      <c r="O207" s="91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367</v>
      </c>
      <c r="AT207" s="223" t="s">
        <v>599</v>
      </c>
      <c r="AU207" s="223" t="s">
        <v>85</v>
      </c>
      <c r="AY207" s="17" t="s">
        <v>141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83</v>
      </c>
      <c r="BK207" s="224">
        <f>ROUND(I207*H207,2)</f>
        <v>0</v>
      </c>
      <c r="BL207" s="17" t="s">
        <v>260</v>
      </c>
      <c r="BM207" s="223" t="s">
        <v>1777</v>
      </c>
    </row>
    <row r="208" s="2" customFormat="1" ht="24.15" customHeight="1">
      <c r="A208" s="38"/>
      <c r="B208" s="39"/>
      <c r="C208" s="211" t="s">
        <v>588</v>
      </c>
      <c r="D208" s="211" t="s">
        <v>142</v>
      </c>
      <c r="E208" s="212" t="s">
        <v>1778</v>
      </c>
      <c r="F208" s="213" t="s">
        <v>1779</v>
      </c>
      <c r="G208" s="214" t="s">
        <v>203</v>
      </c>
      <c r="H208" s="215">
        <v>41</v>
      </c>
      <c r="I208" s="216"/>
      <c r="J208" s="217">
        <f>ROUND(I208*H208,2)</f>
        <v>0</v>
      </c>
      <c r="K208" s="218"/>
      <c r="L208" s="44"/>
      <c r="M208" s="219" t="s">
        <v>1</v>
      </c>
      <c r="N208" s="220" t="s">
        <v>40</v>
      </c>
      <c r="O208" s="91"/>
      <c r="P208" s="221">
        <f>O208*H208</f>
        <v>0</v>
      </c>
      <c r="Q208" s="221">
        <v>0.00017000000000000001</v>
      </c>
      <c r="R208" s="221">
        <f>Q208*H208</f>
        <v>0.0069700000000000005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260</v>
      </c>
      <c r="AT208" s="223" t="s">
        <v>142</v>
      </c>
      <c r="AU208" s="223" t="s">
        <v>85</v>
      </c>
      <c r="AY208" s="17" t="s">
        <v>141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83</v>
      </c>
      <c r="BK208" s="224">
        <f>ROUND(I208*H208,2)</f>
        <v>0</v>
      </c>
      <c r="BL208" s="17" t="s">
        <v>260</v>
      </c>
      <c r="BM208" s="223" t="s">
        <v>1780</v>
      </c>
    </row>
    <row r="209" s="2" customFormat="1" ht="24.15" customHeight="1">
      <c r="A209" s="38"/>
      <c r="B209" s="39"/>
      <c r="C209" s="211" t="s">
        <v>592</v>
      </c>
      <c r="D209" s="211" t="s">
        <v>142</v>
      </c>
      <c r="E209" s="212" t="s">
        <v>1781</v>
      </c>
      <c r="F209" s="213" t="s">
        <v>1782</v>
      </c>
      <c r="G209" s="214" t="s">
        <v>203</v>
      </c>
      <c r="H209" s="215">
        <v>31</v>
      </c>
      <c r="I209" s="216"/>
      <c r="J209" s="217">
        <f>ROUND(I209*H209,2)</f>
        <v>0</v>
      </c>
      <c r="K209" s="218"/>
      <c r="L209" s="44"/>
      <c r="M209" s="219" t="s">
        <v>1</v>
      </c>
      <c r="N209" s="220" t="s">
        <v>40</v>
      </c>
      <c r="O209" s="91"/>
      <c r="P209" s="221">
        <f>O209*H209</f>
        <v>0</v>
      </c>
      <c r="Q209" s="221">
        <v>0.00022000000000000001</v>
      </c>
      <c r="R209" s="221">
        <f>Q209*H209</f>
        <v>0.0068200000000000005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260</v>
      </c>
      <c r="AT209" s="223" t="s">
        <v>142</v>
      </c>
      <c r="AU209" s="223" t="s">
        <v>85</v>
      </c>
      <c r="AY209" s="17" t="s">
        <v>141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83</v>
      </c>
      <c r="BK209" s="224">
        <f>ROUND(I209*H209,2)</f>
        <v>0</v>
      </c>
      <c r="BL209" s="17" t="s">
        <v>260</v>
      </c>
      <c r="BM209" s="223" t="s">
        <v>1783</v>
      </c>
    </row>
    <row r="210" s="2" customFormat="1" ht="24.15" customHeight="1">
      <c r="A210" s="38"/>
      <c r="B210" s="39"/>
      <c r="C210" s="211" t="s">
        <v>598</v>
      </c>
      <c r="D210" s="211" t="s">
        <v>142</v>
      </c>
      <c r="E210" s="212" t="s">
        <v>1784</v>
      </c>
      <c r="F210" s="213" t="s">
        <v>1785</v>
      </c>
      <c r="G210" s="214" t="s">
        <v>153</v>
      </c>
      <c r="H210" s="215">
        <v>7</v>
      </c>
      <c r="I210" s="216"/>
      <c r="J210" s="217">
        <f>ROUND(I210*H210,2)</f>
        <v>0</v>
      </c>
      <c r="K210" s="218"/>
      <c r="L210" s="44"/>
      <c r="M210" s="219" t="s">
        <v>1</v>
      </c>
      <c r="N210" s="220" t="s">
        <v>40</v>
      </c>
      <c r="O210" s="91"/>
      <c r="P210" s="221">
        <f>O210*H210</f>
        <v>0</v>
      </c>
      <c r="Q210" s="221">
        <v>0.00081999999999999998</v>
      </c>
      <c r="R210" s="221">
        <f>Q210*H210</f>
        <v>0.0057400000000000003</v>
      </c>
      <c r="S210" s="221">
        <v>0</v>
      </c>
      <c r="T210" s="222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3" t="s">
        <v>260</v>
      </c>
      <c r="AT210" s="223" t="s">
        <v>142</v>
      </c>
      <c r="AU210" s="223" t="s">
        <v>85</v>
      </c>
      <c r="AY210" s="17" t="s">
        <v>141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7" t="s">
        <v>83</v>
      </c>
      <c r="BK210" s="224">
        <f>ROUND(I210*H210,2)</f>
        <v>0</v>
      </c>
      <c r="BL210" s="17" t="s">
        <v>260</v>
      </c>
      <c r="BM210" s="223" t="s">
        <v>1786</v>
      </c>
    </row>
    <row r="211" s="2" customFormat="1" ht="24.15" customHeight="1">
      <c r="A211" s="38"/>
      <c r="B211" s="39"/>
      <c r="C211" s="211" t="s">
        <v>605</v>
      </c>
      <c r="D211" s="211" t="s">
        <v>142</v>
      </c>
      <c r="E211" s="212" t="s">
        <v>1787</v>
      </c>
      <c r="F211" s="213" t="s">
        <v>1788</v>
      </c>
      <c r="G211" s="214" t="s">
        <v>153</v>
      </c>
      <c r="H211" s="215">
        <v>4</v>
      </c>
      <c r="I211" s="216"/>
      <c r="J211" s="217">
        <f>ROUND(I211*H211,2)</f>
        <v>0</v>
      </c>
      <c r="K211" s="218"/>
      <c r="L211" s="44"/>
      <c r="M211" s="219" t="s">
        <v>1</v>
      </c>
      <c r="N211" s="220" t="s">
        <v>40</v>
      </c>
      <c r="O211" s="91"/>
      <c r="P211" s="221">
        <f>O211*H211</f>
        <v>0</v>
      </c>
      <c r="Q211" s="221">
        <v>0.00081999999999999998</v>
      </c>
      <c r="R211" s="221">
        <f>Q211*H211</f>
        <v>0.0032799999999999999</v>
      </c>
      <c r="S211" s="221">
        <v>0</v>
      </c>
      <c r="T211" s="222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3" t="s">
        <v>260</v>
      </c>
      <c r="AT211" s="223" t="s">
        <v>142</v>
      </c>
      <c r="AU211" s="223" t="s">
        <v>85</v>
      </c>
      <c r="AY211" s="17" t="s">
        <v>141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7" t="s">
        <v>83</v>
      </c>
      <c r="BK211" s="224">
        <f>ROUND(I211*H211,2)</f>
        <v>0</v>
      </c>
      <c r="BL211" s="17" t="s">
        <v>260</v>
      </c>
      <c r="BM211" s="223" t="s">
        <v>1789</v>
      </c>
    </row>
    <row r="212" s="11" customFormat="1" ht="22.8" customHeight="1">
      <c r="A212" s="11"/>
      <c r="B212" s="197"/>
      <c r="C212" s="198"/>
      <c r="D212" s="199" t="s">
        <v>74</v>
      </c>
      <c r="E212" s="284" t="s">
        <v>896</v>
      </c>
      <c r="F212" s="284" t="s">
        <v>1790</v>
      </c>
      <c r="G212" s="198"/>
      <c r="H212" s="198"/>
      <c r="I212" s="201"/>
      <c r="J212" s="285">
        <f>BK212</f>
        <v>0</v>
      </c>
      <c r="K212" s="198"/>
      <c r="L212" s="203"/>
      <c r="M212" s="204"/>
      <c r="N212" s="205"/>
      <c r="O212" s="205"/>
      <c r="P212" s="206">
        <f>SUM(P213:P218)</f>
        <v>0</v>
      </c>
      <c r="Q212" s="205"/>
      <c r="R212" s="206">
        <f>SUM(R213:R218)</f>
        <v>0.00047000000000000009</v>
      </c>
      <c r="S212" s="205"/>
      <c r="T212" s="207">
        <f>SUM(T213:T218)</f>
        <v>0</v>
      </c>
      <c r="U212" s="11"/>
      <c r="V212" s="11"/>
      <c r="W212" s="11"/>
      <c r="X212" s="11"/>
      <c r="Y212" s="11"/>
      <c r="Z212" s="11"/>
      <c r="AA212" s="11"/>
      <c r="AB212" s="11"/>
      <c r="AC212" s="11"/>
      <c r="AD212" s="11"/>
      <c r="AE212" s="11"/>
      <c r="AR212" s="208" t="s">
        <v>85</v>
      </c>
      <c r="AT212" s="209" t="s">
        <v>74</v>
      </c>
      <c r="AU212" s="209" t="s">
        <v>83</v>
      </c>
      <c r="AY212" s="208" t="s">
        <v>141</v>
      </c>
      <c r="BK212" s="210">
        <f>SUM(BK213:BK218)</f>
        <v>0</v>
      </c>
    </row>
    <row r="213" s="2" customFormat="1" ht="24.15" customHeight="1">
      <c r="A213" s="38"/>
      <c r="B213" s="39"/>
      <c r="C213" s="211" t="s">
        <v>609</v>
      </c>
      <c r="D213" s="211" t="s">
        <v>142</v>
      </c>
      <c r="E213" s="212" t="s">
        <v>1791</v>
      </c>
      <c r="F213" s="213" t="s">
        <v>1792</v>
      </c>
      <c r="G213" s="214" t="s">
        <v>203</v>
      </c>
      <c r="H213" s="215">
        <v>32</v>
      </c>
      <c r="I213" s="216"/>
      <c r="J213" s="217">
        <f>ROUND(I213*H213,2)</f>
        <v>0</v>
      </c>
      <c r="K213" s="218"/>
      <c r="L213" s="44"/>
      <c r="M213" s="219" t="s">
        <v>1</v>
      </c>
      <c r="N213" s="220" t="s">
        <v>40</v>
      </c>
      <c r="O213" s="91"/>
      <c r="P213" s="221">
        <f>O213*H213</f>
        <v>0</v>
      </c>
      <c r="Q213" s="221">
        <v>1.0000000000000001E-05</v>
      </c>
      <c r="R213" s="221">
        <f>Q213*H213</f>
        <v>0.00032000000000000003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260</v>
      </c>
      <c r="AT213" s="223" t="s">
        <v>142</v>
      </c>
      <c r="AU213" s="223" t="s">
        <v>85</v>
      </c>
      <c r="AY213" s="17" t="s">
        <v>141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83</v>
      </c>
      <c r="BK213" s="224">
        <f>ROUND(I213*H213,2)</f>
        <v>0</v>
      </c>
      <c r="BL213" s="17" t="s">
        <v>260</v>
      </c>
      <c r="BM213" s="223" t="s">
        <v>1793</v>
      </c>
    </row>
    <row r="214" s="2" customFormat="1" ht="24.15" customHeight="1">
      <c r="A214" s="38"/>
      <c r="B214" s="39"/>
      <c r="C214" s="211" t="s">
        <v>613</v>
      </c>
      <c r="D214" s="211" t="s">
        <v>142</v>
      </c>
      <c r="E214" s="212" t="s">
        <v>1794</v>
      </c>
      <c r="F214" s="213" t="s">
        <v>1795</v>
      </c>
      <c r="G214" s="214" t="s">
        <v>203</v>
      </c>
      <c r="H214" s="215">
        <v>1</v>
      </c>
      <c r="I214" s="216"/>
      <c r="J214" s="217">
        <f>ROUND(I214*H214,2)</f>
        <v>0</v>
      </c>
      <c r="K214" s="218"/>
      <c r="L214" s="44"/>
      <c r="M214" s="219" t="s">
        <v>1</v>
      </c>
      <c r="N214" s="220" t="s">
        <v>40</v>
      </c>
      <c r="O214" s="91"/>
      <c r="P214" s="221">
        <f>O214*H214</f>
        <v>0</v>
      </c>
      <c r="Q214" s="221">
        <v>1.0000000000000001E-05</v>
      </c>
      <c r="R214" s="221">
        <f>Q214*H214</f>
        <v>1.0000000000000001E-05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260</v>
      </c>
      <c r="AT214" s="223" t="s">
        <v>142</v>
      </c>
      <c r="AU214" s="223" t="s">
        <v>85</v>
      </c>
      <c r="AY214" s="17" t="s">
        <v>141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83</v>
      </c>
      <c r="BK214" s="224">
        <f>ROUND(I214*H214,2)</f>
        <v>0</v>
      </c>
      <c r="BL214" s="17" t="s">
        <v>260</v>
      </c>
      <c r="BM214" s="223" t="s">
        <v>1796</v>
      </c>
    </row>
    <row r="215" s="2" customFormat="1" ht="24.15" customHeight="1">
      <c r="A215" s="38"/>
      <c r="B215" s="39"/>
      <c r="C215" s="211" t="s">
        <v>617</v>
      </c>
      <c r="D215" s="211" t="s">
        <v>142</v>
      </c>
      <c r="E215" s="212" t="s">
        <v>1797</v>
      </c>
      <c r="F215" s="213" t="s">
        <v>1798</v>
      </c>
      <c r="G215" s="214" t="s">
        <v>203</v>
      </c>
      <c r="H215" s="215">
        <v>3</v>
      </c>
      <c r="I215" s="216"/>
      <c r="J215" s="217">
        <f>ROUND(I215*H215,2)</f>
        <v>0</v>
      </c>
      <c r="K215" s="218"/>
      <c r="L215" s="44"/>
      <c r="M215" s="219" t="s">
        <v>1</v>
      </c>
      <c r="N215" s="220" t="s">
        <v>40</v>
      </c>
      <c r="O215" s="91"/>
      <c r="P215" s="221">
        <f>O215*H215</f>
        <v>0</v>
      </c>
      <c r="Q215" s="221">
        <v>2.0000000000000002E-05</v>
      </c>
      <c r="R215" s="221">
        <f>Q215*H215</f>
        <v>6.0000000000000008E-05</v>
      </c>
      <c r="S215" s="221">
        <v>0</v>
      </c>
      <c r="T215" s="222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3" t="s">
        <v>260</v>
      </c>
      <c r="AT215" s="223" t="s">
        <v>142</v>
      </c>
      <c r="AU215" s="223" t="s">
        <v>85</v>
      </c>
      <c r="AY215" s="17" t="s">
        <v>141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7" t="s">
        <v>83</v>
      </c>
      <c r="BK215" s="224">
        <f>ROUND(I215*H215,2)</f>
        <v>0</v>
      </c>
      <c r="BL215" s="17" t="s">
        <v>260</v>
      </c>
      <c r="BM215" s="223" t="s">
        <v>1799</v>
      </c>
    </row>
    <row r="216" s="2" customFormat="1" ht="24.15" customHeight="1">
      <c r="A216" s="38"/>
      <c r="B216" s="39"/>
      <c r="C216" s="211" t="s">
        <v>621</v>
      </c>
      <c r="D216" s="211" t="s">
        <v>142</v>
      </c>
      <c r="E216" s="212" t="s">
        <v>1800</v>
      </c>
      <c r="F216" s="213" t="s">
        <v>1801</v>
      </c>
      <c r="G216" s="214" t="s">
        <v>203</v>
      </c>
      <c r="H216" s="215">
        <v>1</v>
      </c>
      <c r="I216" s="216"/>
      <c r="J216" s="217">
        <f>ROUND(I216*H216,2)</f>
        <v>0</v>
      </c>
      <c r="K216" s="218"/>
      <c r="L216" s="44"/>
      <c r="M216" s="219" t="s">
        <v>1</v>
      </c>
      <c r="N216" s="220" t="s">
        <v>40</v>
      </c>
      <c r="O216" s="91"/>
      <c r="P216" s="221">
        <f>O216*H216</f>
        <v>0</v>
      </c>
      <c r="Q216" s="221">
        <v>5.0000000000000002E-05</v>
      </c>
      <c r="R216" s="221">
        <f>Q216*H216</f>
        <v>5.0000000000000002E-05</v>
      </c>
      <c r="S216" s="221">
        <v>0</v>
      </c>
      <c r="T216" s="222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3" t="s">
        <v>260</v>
      </c>
      <c r="AT216" s="223" t="s">
        <v>142</v>
      </c>
      <c r="AU216" s="223" t="s">
        <v>85</v>
      </c>
      <c r="AY216" s="17" t="s">
        <v>141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7" t="s">
        <v>83</v>
      </c>
      <c r="BK216" s="224">
        <f>ROUND(I216*H216,2)</f>
        <v>0</v>
      </c>
      <c r="BL216" s="17" t="s">
        <v>260</v>
      </c>
      <c r="BM216" s="223" t="s">
        <v>1802</v>
      </c>
    </row>
    <row r="217" s="2" customFormat="1" ht="24.15" customHeight="1">
      <c r="A217" s="38"/>
      <c r="B217" s="39"/>
      <c r="C217" s="211" t="s">
        <v>626</v>
      </c>
      <c r="D217" s="211" t="s">
        <v>142</v>
      </c>
      <c r="E217" s="212" t="s">
        <v>1803</v>
      </c>
      <c r="F217" s="213" t="s">
        <v>1804</v>
      </c>
      <c r="G217" s="214" t="s">
        <v>203</v>
      </c>
      <c r="H217" s="215">
        <v>1</v>
      </c>
      <c r="I217" s="216"/>
      <c r="J217" s="217">
        <f>ROUND(I217*H217,2)</f>
        <v>0</v>
      </c>
      <c r="K217" s="218"/>
      <c r="L217" s="44"/>
      <c r="M217" s="219" t="s">
        <v>1</v>
      </c>
      <c r="N217" s="220" t="s">
        <v>40</v>
      </c>
      <c r="O217" s="91"/>
      <c r="P217" s="221">
        <f>O217*H217</f>
        <v>0</v>
      </c>
      <c r="Q217" s="221">
        <v>3.0000000000000001E-05</v>
      </c>
      <c r="R217" s="221">
        <f>Q217*H217</f>
        <v>3.0000000000000001E-05</v>
      </c>
      <c r="S217" s="221">
        <v>0</v>
      </c>
      <c r="T217" s="222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3" t="s">
        <v>260</v>
      </c>
      <c r="AT217" s="223" t="s">
        <v>142</v>
      </c>
      <c r="AU217" s="223" t="s">
        <v>85</v>
      </c>
      <c r="AY217" s="17" t="s">
        <v>141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7" t="s">
        <v>83</v>
      </c>
      <c r="BK217" s="224">
        <f>ROUND(I217*H217,2)</f>
        <v>0</v>
      </c>
      <c r="BL217" s="17" t="s">
        <v>260</v>
      </c>
      <c r="BM217" s="223" t="s">
        <v>1805</v>
      </c>
    </row>
    <row r="218" s="12" customFormat="1">
      <c r="A218" s="12"/>
      <c r="B218" s="225"/>
      <c r="C218" s="226"/>
      <c r="D218" s="227" t="s">
        <v>148</v>
      </c>
      <c r="E218" s="228" t="s">
        <v>1</v>
      </c>
      <c r="F218" s="229" t="s">
        <v>1806</v>
      </c>
      <c r="G218" s="226"/>
      <c r="H218" s="230">
        <v>1</v>
      </c>
      <c r="I218" s="231"/>
      <c r="J218" s="226"/>
      <c r="K218" s="226"/>
      <c r="L218" s="232"/>
      <c r="M218" s="286"/>
      <c r="N218" s="287"/>
      <c r="O218" s="287"/>
      <c r="P218" s="287"/>
      <c r="Q218" s="287"/>
      <c r="R218" s="287"/>
      <c r="S218" s="287"/>
      <c r="T218" s="288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6" t="s">
        <v>148</v>
      </c>
      <c r="AU218" s="236" t="s">
        <v>85</v>
      </c>
      <c r="AV218" s="12" t="s">
        <v>85</v>
      </c>
      <c r="AW218" s="12" t="s">
        <v>32</v>
      </c>
      <c r="AX218" s="12" t="s">
        <v>83</v>
      </c>
      <c r="AY218" s="236" t="s">
        <v>141</v>
      </c>
    </row>
    <row r="219" s="2" customFormat="1" ht="6.96" customHeight="1">
      <c r="A219" s="38"/>
      <c r="B219" s="66"/>
      <c r="C219" s="67"/>
      <c r="D219" s="67"/>
      <c r="E219" s="67"/>
      <c r="F219" s="67"/>
      <c r="G219" s="67"/>
      <c r="H219" s="67"/>
      <c r="I219" s="67"/>
      <c r="J219" s="67"/>
      <c r="K219" s="67"/>
      <c r="L219" s="44"/>
      <c r="M219" s="38"/>
      <c r="O219" s="38"/>
      <c r="P219" s="38"/>
      <c r="Q219" s="38"/>
      <c r="R219" s="38"/>
      <c r="S219" s="38"/>
      <c r="T219" s="38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</row>
  </sheetData>
  <sheetProtection sheet="1" autoFilter="0" formatColumns="0" formatRows="0" objects="1" scenarios="1" spinCount="100000" saltValue="SI8rLXtfZUHC+p64jyHdaWFqg7DqnY2K0mPvH2RfIWqalbISXEPJ+TKE9RiY4n9LqltfDqpTR3PJfN16NV5uww==" hashValue="ytQXh15FtcgT6ogtTYVqebn/3oalUwxd4aefgMSiEWHnxxtnfecnHG1kQrhuFtLYugDFbnHHooEfv0TIdAFJPw==" algorithmName="SHA-512" password="CC35"/>
  <autoFilter ref="C124:K218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VOŠ a SPŠ Žďár nad Sázavou - Rekonstrukce ZTI budovy školy - Strojírenská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1807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ROUND((SUM(BE118:BE154)),  2)</f>
        <v>0</v>
      </c>
      <c r="G33" s="38"/>
      <c r="H33" s="38"/>
      <c r="I33" s="155">
        <v>0.20999999999999999</v>
      </c>
      <c r="J33" s="154">
        <f>ROUND(((SUM(BE118:BE154))*I33),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ROUND((SUM(BF118:BF154)),  2)</f>
        <v>0</v>
      </c>
      <c r="G34" s="38"/>
      <c r="H34" s="38"/>
      <c r="I34" s="155">
        <v>0.12</v>
      </c>
      <c r="J34" s="154">
        <f>ROUND(((SUM(BF118:BF154))*I34),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ROUND((SUM(BG118:BG154)),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ROUND((SUM(BH118:BH154)),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ROUND((SUM(BI118:BI154)),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VOŠ a SPŠ Žďár nad Sázavou - Rekonstrukce ZTI budovy školy - Strojírenská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D.1.4.3 - elektrické rozvody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Žďár nad Sázavou, Strojírenská 6</v>
      </c>
      <c r="G89" s="40"/>
      <c r="H89" s="40"/>
      <c r="I89" s="32" t="s">
        <v>22</v>
      </c>
      <c r="J89" s="79" t="str">
        <f>IF(J12="","",J12)</f>
        <v>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Kraj Vysočina, Žižkova 1882/57, 586 01 Jihlava</v>
      </c>
      <c r="G91" s="40"/>
      <c r="H91" s="40"/>
      <c r="I91" s="32" t="s">
        <v>30</v>
      </c>
      <c r="J91" s="36" t="str">
        <f>E21</f>
        <v>Filip Marek, Brněnská 326/34, Žďár nad Sázavou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Filip Marek, Brněnská 326/34, Žďár nad Sázavou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1808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1809</v>
      </c>
      <c r="E98" s="182"/>
      <c r="F98" s="182"/>
      <c r="G98" s="182"/>
      <c r="H98" s="182"/>
      <c r="I98" s="182"/>
      <c r="J98" s="183">
        <f>J142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VOŠ a SPŠ Žďár nad Sázavou - Rekonstrukce ZTI budovy školy - Strojírenská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D.1.4.3 - elektrické rozvody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Žďár nad Sázavou, Strojírenská 6</v>
      </c>
      <c r="G112" s="40"/>
      <c r="H112" s="40"/>
      <c r="I112" s="32" t="s">
        <v>22</v>
      </c>
      <c r="J112" s="79" t="str">
        <f>IF(J12="","",J12)</f>
        <v>2. 2. 2024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40.05" customHeight="1">
      <c r="A114" s="38"/>
      <c r="B114" s="39"/>
      <c r="C114" s="32" t="s">
        <v>24</v>
      </c>
      <c r="D114" s="40"/>
      <c r="E114" s="40"/>
      <c r="F114" s="27" t="str">
        <f>E15</f>
        <v>Kraj Vysočina, Žižkova 1882/57, 586 01 Jihlava</v>
      </c>
      <c r="G114" s="40"/>
      <c r="H114" s="40"/>
      <c r="I114" s="32" t="s">
        <v>30</v>
      </c>
      <c r="J114" s="36" t="str">
        <f>E21</f>
        <v>Filip Marek, Brněnská 326/34, Žďár nad Sázavou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Filip Marek, Brněnská 326/34, Žďár nad Sázavou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127</v>
      </c>
      <c r="D117" s="188" t="s">
        <v>60</v>
      </c>
      <c r="E117" s="188" t="s">
        <v>56</v>
      </c>
      <c r="F117" s="188" t="s">
        <v>57</v>
      </c>
      <c r="G117" s="188" t="s">
        <v>128</v>
      </c>
      <c r="H117" s="188" t="s">
        <v>129</v>
      </c>
      <c r="I117" s="188" t="s">
        <v>130</v>
      </c>
      <c r="J117" s="189" t="s">
        <v>103</v>
      </c>
      <c r="K117" s="190" t="s">
        <v>131</v>
      </c>
      <c r="L117" s="191"/>
      <c r="M117" s="100" t="s">
        <v>1</v>
      </c>
      <c r="N117" s="101" t="s">
        <v>39</v>
      </c>
      <c r="O117" s="101" t="s">
        <v>132</v>
      </c>
      <c r="P117" s="101" t="s">
        <v>133</v>
      </c>
      <c r="Q117" s="101" t="s">
        <v>134</v>
      </c>
      <c r="R117" s="101" t="s">
        <v>135</v>
      </c>
      <c r="S117" s="101" t="s">
        <v>136</v>
      </c>
      <c r="T117" s="102" t="s">
        <v>137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138</v>
      </c>
      <c r="D118" s="40"/>
      <c r="E118" s="40"/>
      <c r="F118" s="40"/>
      <c r="G118" s="40"/>
      <c r="H118" s="40"/>
      <c r="I118" s="40"/>
      <c r="J118" s="192">
        <f>BK118</f>
        <v>0</v>
      </c>
      <c r="K118" s="40"/>
      <c r="L118" s="44"/>
      <c r="M118" s="103"/>
      <c r="N118" s="193"/>
      <c r="O118" s="104"/>
      <c r="P118" s="194">
        <f>P119+P142</f>
        <v>0</v>
      </c>
      <c r="Q118" s="104"/>
      <c r="R118" s="194">
        <f>R119+R142</f>
        <v>0</v>
      </c>
      <c r="S118" s="104"/>
      <c r="T118" s="195">
        <f>T119+T142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105</v>
      </c>
      <c r="BK118" s="196">
        <f>BK119+BK142</f>
        <v>0</v>
      </c>
    </row>
    <row r="119" s="11" customFormat="1" ht="25.92" customHeight="1">
      <c r="A119" s="11"/>
      <c r="B119" s="197"/>
      <c r="C119" s="198"/>
      <c r="D119" s="199" t="s">
        <v>74</v>
      </c>
      <c r="E119" s="200" t="s">
        <v>1810</v>
      </c>
      <c r="F119" s="200" t="s">
        <v>1811</v>
      </c>
      <c r="G119" s="198"/>
      <c r="H119" s="198"/>
      <c r="I119" s="201"/>
      <c r="J119" s="202">
        <f>BK119</f>
        <v>0</v>
      </c>
      <c r="K119" s="198"/>
      <c r="L119" s="203"/>
      <c r="M119" s="204"/>
      <c r="N119" s="205"/>
      <c r="O119" s="205"/>
      <c r="P119" s="206">
        <f>SUM(P120:P141)</f>
        <v>0</v>
      </c>
      <c r="Q119" s="205"/>
      <c r="R119" s="206">
        <f>SUM(R120:R141)</f>
        <v>0</v>
      </c>
      <c r="S119" s="205"/>
      <c r="T119" s="207">
        <f>SUM(T120:T141)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8" t="s">
        <v>83</v>
      </c>
      <c r="AT119" s="209" t="s">
        <v>74</v>
      </c>
      <c r="AU119" s="209" t="s">
        <v>75</v>
      </c>
      <c r="AY119" s="208" t="s">
        <v>141</v>
      </c>
      <c r="BK119" s="210">
        <f>SUM(BK120:BK141)</f>
        <v>0</v>
      </c>
    </row>
    <row r="120" s="2" customFormat="1" ht="21.75" customHeight="1">
      <c r="A120" s="38"/>
      <c r="B120" s="39"/>
      <c r="C120" s="211" t="s">
        <v>83</v>
      </c>
      <c r="D120" s="211" t="s">
        <v>142</v>
      </c>
      <c r="E120" s="212" t="s">
        <v>207</v>
      </c>
      <c r="F120" s="213" t="s">
        <v>1812</v>
      </c>
      <c r="G120" s="214" t="s">
        <v>1813</v>
      </c>
      <c r="H120" s="215">
        <v>41</v>
      </c>
      <c r="I120" s="216"/>
      <c r="J120" s="217">
        <f>ROUND(I120*H120,2)</f>
        <v>0</v>
      </c>
      <c r="K120" s="218"/>
      <c r="L120" s="44"/>
      <c r="M120" s="219" t="s">
        <v>1</v>
      </c>
      <c r="N120" s="220" t="s">
        <v>40</v>
      </c>
      <c r="O120" s="91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146</v>
      </c>
      <c r="AT120" s="223" t="s">
        <v>142</v>
      </c>
      <c r="AU120" s="223" t="s">
        <v>83</v>
      </c>
      <c r="AY120" s="17" t="s">
        <v>141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83</v>
      </c>
      <c r="BK120" s="224">
        <f>ROUND(I120*H120,2)</f>
        <v>0</v>
      </c>
      <c r="BL120" s="17" t="s">
        <v>146</v>
      </c>
      <c r="BM120" s="223" t="s">
        <v>1814</v>
      </c>
    </row>
    <row r="121" s="2" customFormat="1" ht="16.5" customHeight="1">
      <c r="A121" s="38"/>
      <c r="B121" s="39"/>
      <c r="C121" s="211" t="s">
        <v>85</v>
      </c>
      <c r="D121" s="211" t="s">
        <v>142</v>
      </c>
      <c r="E121" s="212" t="s">
        <v>214</v>
      </c>
      <c r="F121" s="213" t="s">
        <v>1815</v>
      </c>
      <c r="G121" s="214" t="s">
        <v>1813</v>
      </c>
      <c r="H121" s="215">
        <v>7</v>
      </c>
      <c r="I121" s="216"/>
      <c r="J121" s="217">
        <f>ROUND(I121*H121,2)</f>
        <v>0</v>
      </c>
      <c r="K121" s="218"/>
      <c r="L121" s="44"/>
      <c r="M121" s="219" t="s">
        <v>1</v>
      </c>
      <c r="N121" s="220" t="s">
        <v>40</v>
      </c>
      <c r="O121" s="91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146</v>
      </c>
      <c r="AT121" s="223" t="s">
        <v>142</v>
      </c>
      <c r="AU121" s="223" t="s">
        <v>83</v>
      </c>
      <c r="AY121" s="17" t="s">
        <v>141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83</v>
      </c>
      <c r="BK121" s="224">
        <f>ROUND(I121*H121,2)</f>
        <v>0</v>
      </c>
      <c r="BL121" s="17" t="s">
        <v>146</v>
      </c>
      <c r="BM121" s="223" t="s">
        <v>1816</v>
      </c>
    </row>
    <row r="122" s="2" customFormat="1" ht="16.5" customHeight="1">
      <c r="A122" s="38"/>
      <c r="B122" s="39"/>
      <c r="C122" s="211" t="s">
        <v>155</v>
      </c>
      <c r="D122" s="211" t="s">
        <v>142</v>
      </c>
      <c r="E122" s="212" t="s">
        <v>8</v>
      </c>
      <c r="F122" s="213" t="s">
        <v>1817</v>
      </c>
      <c r="G122" s="214" t="s">
        <v>1813</v>
      </c>
      <c r="H122" s="215">
        <v>3</v>
      </c>
      <c r="I122" s="216"/>
      <c r="J122" s="217">
        <f>ROUND(I122*H122,2)</f>
        <v>0</v>
      </c>
      <c r="K122" s="218"/>
      <c r="L122" s="44"/>
      <c r="M122" s="219" t="s">
        <v>1</v>
      </c>
      <c r="N122" s="220" t="s">
        <v>40</v>
      </c>
      <c r="O122" s="91"/>
      <c r="P122" s="221">
        <f>O122*H122</f>
        <v>0</v>
      </c>
      <c r="Q122" s="221">
        <v>0</v>
      </c>
      <c r="R122" s="221">
        <f>Q122*H122</f>
        <v>0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146</v>
      </c>
      <c r="AT122" s="223" t="s">
        <v>142</v>
      </c>
      <c r="AU122" s="223" t="s">
        <v>83</v>
      </c>
      <c r="AY122" s="17" t="s">
        <v>141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83</v>
      </c>
      <c r="BK122" s="224">
        <f>ROUND(I122*H122,2)</f>
        <v>0</v>
      </c>
      <c r="BL122" s="17" t="s">
        <v>146</v>
      </c>
      <c r="BM122" s="223" t="s">
        <v>1818</v>
      </c>
    </row>
    <row r="123" s="2" customFormat="1" ht="16.5" customHeight="1">
      <c r="A123" s="38"/>
      <c r="B123" s="39"/>
      <c r="C123" s="211" t="s">
        <v>146</v>
      </c>
      <c r="D123" s="211" t="s">
        <v>142</v>
      </c>
      <c r="E123" s="212" t="s">
        <v>243</v>
      </c>
      <c r="F123" s="213" t="s">
        <v>1819</v>
      </c>
      <c r="G123" s="214" t="s">
        <v>1813</v>
      </c>
      <c r="H123" s="215">
        <v>3</v>
      </c>
      <c r="I123" s="216"/>
      <c r="J123" s="217">
        <f>ROUND(I123*H123,2)</f>
        <v>0</v>
      </c>
      <c r="K123" s="218"/>
      <c r="L123" s="44"/>
      <c r="M123" s="219" t="s">
        <v>1</v>
      </c>
      <c r="N123" s="220" t="s">
        <v>40</v>
      </c>
      <c r="O123" s="91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146</v>
      </c>
      <c r="AT123" s="223" t="s">
        <v>142</v>
      </c>
      <c r="AU123" s="223" t="s">
        <v>83</v>
      </c>
      <c r="AY123" s="17" t="s">
        <v>141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83</v>
      </c>
      <c r="BK123" s="224">
        <f>ROUND(I123*H123,2)</f>
        <v>0</v>
      </c>
      <c r="BL123" s="17" t="s">
        <v>146</v>
      </c>
      <c r="BM123" s="223" t="s">
        <v>1820</v>
      </c>
    </row>
    <row r="124" s="2" customFormat="1" ht="16.5" customHeight="1">
      <c r="A124" s="38"/>
      <c r="B124" s="39"/>
      <c r="C124" s="211" t="s">
        <v>171</v>
      </c>
      <c r="D124" s="211" t="s">
        <v>142</v>
      </c>
      <c r="E124" s="212" t="s">
        <v>254</v>
      </c>
      <c r="F124" s="213" t="s">
        <v>1821</v>
      </c>
      <c r="G124" s="214" t="s">
        <v>1813</v>
      </c>
      <c r="H124" s="215">
        <v>15</v>
      </c>
      <c r="I124" s="216"/>
      <c r="J124" s="217">
        <f>ROUND(I124*H124,2)</f>
        <v>0</v>
      </c>
      <c r="K124" s="218"/>
      <c r="L124" s="44"/>
      <c r="M124" s="219" t="s">
        <v>1</v>
      </c>
      <c r="N124" s="220" t="s">
        <v>40</v>
      </c>
      <c r="O124" s="91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146</v>
      </c>
      <c r="AT124" s="223" t="s">
        <v>142</v>
      </c>
      <c r="AU124" s="223" t="s">
        <v>83</v>
      </c>
      <c r="AY124" s="17" t="s">
        <v>141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83</v>
      </c>
      <c r="BK124" s="224">
        <f>ROUND(I124*H124,2)</f>
        <v>0</v>
      </c>
      <c r="BL124" s="17" t="s">
        <v>146</v>
      </c>
      <c r="BM124" s="223" t="s">
        <v>1822</v>
      </c>
    </row>
    <row r="125" s="2" customFormat="1" ht="16.5" customHeight="1">
      <c r="A125" s="38"/>
      <c r="B125" s="39"/>
      <c r="C125" s="211" t="s">
        <v>178</v>
      </c>
      <c r="D125" s="211" t="s">
        <v>142</v>
      </c>
      <c r="E125" s="212" t="s">
        <v>260</v>
      </c>
      <c r="F125" s="213" t="s">
        <v>1823</v>
      </c>
      <c r="G125" s="214" t="s">
        <v>1813</v>
      </c>
      <c r="H125" s="215">
        <v>3</v>
      </c>
      <c r="I125" s="216"/>
      <c r="J125" s="217">
        <f>ROUND(I125*H125,2)</f>
        <v>0</v>
      </c>
      <c r="K125" s="218"/>
      <c r="L125" s="44"/>
      <c r="M125" s="219" t="s">
        <v>1</v>
      </c>
      <c r="N125" s="220" t="s">
        <v>40</v>
      </c>
      <c r="O125" s="91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146</v>
      </c>
      <c r="AT125" s="223" t="s">
        <v>142</v>
      </c>
      <c r="AU125" s="223" t="s">
        <v>83</v>
      </c>
      <c r="AY125" s="17" t="s">
        <v>141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83</v>
      </c>
      <c r="BK125" s="224">
        <f>ROUND(I125*H125,2)</f>
        <v>0</v>
      </c>
      <c r="BL125" s="17" t="s">
        <v>146</v>
      </c>
      <c r="BM125" s="223" t="s">
        <v>1824</v>
      </c>
    </row>
    <row r="126" s="2" customFormat="1" ht="16.5" customHeight="1">
      <c r="A126" s="38"/>
      <c r="B126" s="39"/>
      <c r="C126" s="211" t="s">
        <v>186</v>
      </c>
      <c r="D126" s="211" t="s">
        <v>142</v>
      </c>
      <c r="E126" s="212" t="s">
        <v>266</v>
      </c>
      <c r="F126" s="213" t="s">
        <v>1825</v>
      </c>
      <c r="G126" s="214" t="s">
        <v>1813</v>
      </c>
      <c r="H126" s="215">
        <v>60</v>
      </c>
      <c r="I126" s="216"/>
      <c r="J126" s="217">
        <f>ROUND(I126*H126,2)</f>
        <v>0</v>
      </c>
      <c r="K126" s="218"/>
      <c r="L126" s="44"/>
      <c r="M126" s="219" t="s">
        <v>1</v>
      </c>
      <c r="N126" s="220" t="s">
        <v>40</v>
      </c>
      <c r="O126" s="91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146</v>
      </c>
      <c r="AT126" s="223" t="s">
        <v>142</v>
      </c>
      <c r="AU126" s="223" t="s">
        <v>83</v>
      </c>
      <c r="AY126" s="17" t="s">
        <v>141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83</v>
      </c>
      <c r="BK126" s="224">
        <f>ROUND(I126*H126,2)</f>
        <v>0</v>
      </c>
      <c r="BL126" s="17" t="s">
        <v>146</v>
      </c>
      <c r="BM126" s="223" t="s">
        <v>1826</v>
      </c>
    </row>
    <row r="127" s="2" customFormat="1" ht="16.5" customHeight="1">
      <c r="A127" s="38"/>
      <c r="B127" s="39"/>
      <c r="C127" s="211" t="s">
        <v>193</v>
      </c>
      <c r="D127" s="211" t="s">
        <v>142</v>
      </c>
      <c r="E127" s="212" t="s">
        <v>272</v>
      </c>
      <c r="F127" s="213" t="s">
        <v>1827</v>
      </c>
      <c r="G127" s="214" t="s">
        <v>1813</v>
      </c>
      <c r="H127" s="215">
        <v>20</v>
      </c>
      <c r="I127" s="216"/>
      <c r="J127" s="217">
        <f>ROUND(I127*H127,2)</f>
        <v>0</v>
      </c>
      <c r="K127" s="218"/>
      <c r="L127" s="44"/>
      <c r="M127" s="219" t="s">
        <v>1</v>
      </c>
      <c r="N127" s="220" t="s">
        <v>40</v>
      </c>
      <c r="O127" s="91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146</v>
      </c>
      <c r="AT127" s="223" t="s">
        <v>142</v>
      </c>
      <c r="AU127" s="223" t="s">
        <v>83</v>
      </c>
      <c r="AY127" s="17" t="s">
        <v>141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83</v>
      </c>
      <c r="BK127" s="224">
        <f>ROUND(I127*H127,2)</f>
        <v>0</v>
      </c>
      <c r="BL127" s="17" t="s">
        <v>146</v>
      </c>
      <c r="BM127" s="223" t="s">
        <v>1828</v>
      </c>
    </row>
    <row r="128" s="2" customFormat="1" ht="16.5" customHeight="1">
      <c r="A128" s="38"/>
      <c r="B128" s="39"/>
      <c r="C128" s="211" t="s">
        <v>200</v>
      </c>
      <c r="D128" s="211" t="s">
        <v>142</v>
      </c>
      <c r="E128" s="212" t="s">
        <v>278</v>
      </c>
      <c r="F128" s="213" t="s">
        <v>1829</v>
      </c>
      <c r="G128" s="214" t="s">
        <v>203</v>
      </c>
      <c r="H128" s="215">
        <v>110</v>
      </c>
      <c r="I128" s="216"/>
      <c r="J128" s="217">
        <f>ROUND(I128*H128,2)</f>
        <v>0</v>
      </c>
      <c r="K128" s="218"/>
      <c r="L128" s="44"/>
      <c r="M128" s="219" t="s">
        <v>1</v>
      </c>
      <c r="N128" s="220" t="s">
        <v>40</v>
      </c>
      <c r="O128" s="91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146</v>
      </c>
      <c r="AT128" s="223" t="s">
        <v>142</v>
      </c>
      <c r="AU128" s="223" t="s">
        <v>83</v>
      </c>
      <c r="AY128" s="17" t="s">
        <v>141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83</v>
      </c>
      <c r="BK128" s="224">
        <f>ROUND(I128*H128,2)</f>
        <v>0</v>
      </c>
      <c r="BL128" s="17" t="s">
        <v>146</v>
      </c>
      <c r="BM128" s="223" t="s">
        <v>1830</v>
      </c>
    </row>
    <row r="129" s="2" customFormat="1" ht="16.5" customHeight="1">
      <c r="A129" s="38"/>
      <c r="B129" s="39"/>
      <c r="C129" s="211" t="s">
        <v>207</v>
      </c>
      <c r="D129" s="211" t="s">
        <v>142</v>
      </c>
      <c r="E129" s="212" t="s">
        <v>284</v>
      </c>
      <c r="F129" s="213" t="s">
        <v>1831</v>
      </c>
      <c r="G129" s="214" t="s">
        <v>203</v>
      </c>
      <c r="H129" s="215">
        <v>60</v>
      </c>
      <c r="I129" s="216"/>
      <c r="J129" s="217">
        <f>ROUND(I129*H129,2)</f>
        <v>0</v>
      </c>
      <c r="K129" s="218"/>
      <c r="L129" s="44"/>
      <c r="M129" s="219" t="s">
        <v>1</v>
      </c>
      <c r="N129" s="220" t="s">
        <v>40</v>
      </c>
      <c r="O129" s="91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146</v>
      </c>
      <c r="AT129" s="223" t="s">
        <v>142</v>
      </c>
      <c r="AU129" s="223" t="s">
        <v>83</v>
      </c>
      <c r="AY129" s="17" t="s">
        <v>141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83</v>
      </c>
      <c r="BK129" s="224">
        <f>ROUND(I129*H129,2)</f>
        <v>0</v>
      </c>
      <c r="BL129" s="17" t="s">
        <v>146</v>
      </c>
      <c r="BM129" s="223" t="s">
        <v>1832</v>
      </c>
    </row>
    <row r="130" s="2" customFormat="1" ht="16.5" customHeight="1">
      <c r="A130" s="38"/>
      <c r="B130" s="39"/>
      <c r="C130" s="211" t="s">
        <v>214</v>
      </c>
      <c r="D130" s="211" t="s">
        <v>142</v>
      </c>
      <c r="E130" s="212" t="s">
        <v>294</v>
      </c>
      <c r="F130" s="213" t="s">
        <v>1833</v>
      </c>
      <c r="G130" s="214" t="s">
        <v>203</v>
      </c>
      <c r="H130" s="215">
        <v>20</v>
      </c>
      <c r="I130" s="216"/>
      <c r="J130" s="217">
        <f>ROUND(I130*H130,2)</f>
        <v>0</v>
      </c>
      <c r="K130" s="218"/>
      <c r="L130" s="44"/>
      <c r="M130" s="219" t="s">
        <v>1</v>
      </c>
      <c r="N130" s="220" t="s">
        <v>40</v>
      </c>
      <c r="O130" s="91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146</v>
      </c>
      <c r="AT130" s="223" t="s">
        <v>142</v>
      </c>
      <c r="AU130" s="223" t="s">
        <v>83</v>
      </c>
      <c r="AY130" s="17" t="s">
        <v>141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83</v>
      </c>
      <c r="BK130" s="224">
        <f>ROUND(I130*H130,2)</f>
        <v>0</v>
      </c>
      <c r="BL130" s="17" t="s">
        <v>146</v>
      </c>
      <c r="BM130" s="223" t="s">
        <v>1834</v>
      </c>
    </row>
    <row r="131" s="2" customFormat="1" ht="16.5" customHeight="1">
      <c r="A131" s="38"/>
      <c r="B131" s="39"/>
      <c r="C131" s="211" t="s">
        <v>8</v>
      </c>
      <c r="D131" s="211" t="s">
        <v>142</v>
      </c>
      <c r="E131" s="212" t="s">
        <v>299</v>
      </c>
      <c r="F131" s="213" t="s">
        <v>1835</v>
      </c>
      <c r="G131" s="214" t="s">
        <v>1813</v>
      </c>
      <c r="H131" s="215">
        <v>17</v>
      </c>
      <c r="I131" s="216"/>
      <c r="J131" s="217">
        <f>ROUND(I131*H131,2)</f>
        <v>0</v>
      </c>
      <c r="K131" s="218"/>
      <c r="L131" s="44"/>
      <c r="M131" s="219" t="s">
        <v>1</v>
      </c>
      <c r="N131" s="220" t="s">
        <v>40</v>
      </c>
      <c r="O131" s="91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146</v>
      </c>
      <c r="AT131" s="223" t="s">
        <v>142</v>
      </c>
      <c r="AU131" s="223" t="s">
        <v>83</v>
      </c>
      <c r="AY131" s="17" t="s">
        <v>141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83</v>
      </c>
      <c r="BK131" s="224">
        <f>ROUND(I131*H131,2)</f>
        <v>0</v>
      </c>
      <c r="BL131" s="17" t="s">
        <v>146</v>
      </c>
      <c r="BM131" s="223" t="s">
        <v>1836</v>
      </c>
    </row>
    <row r="132" s="2" customFormat="1" ht="16.5" customHeight="1">
      <c r="A132" s="38"/>
      <c r="B132" s="39"/>
      <c r="C132" s="211" t="s">
        <v>232</v>
      </c>
      <c r="D132" s="211" t="s">
        <v>142</v>
      </c>
      <c r="E132" s="212" t="s">
        <v>306</v>
      </c>
      <c r="F132" s="213" t="s">
        <v>1837</v>
      </c>
      <c r="G132" s="214" t="s">
        <v>1813</v>
      </c>
      <c r="H132" s="215">
        <v>1</v>
      </c>
      <c r="I132" s="216"/>
      <c r="J132" s="217">
        <f>ROUND(I132*H132,2)</f>
        <v>0</v>
      </c>
      <c r="K132" s="218"/>
      <c r="L132" s="44"/>
      <c r="M132" s="219" t="s">
        <v>1</v>
      </c>
      <c r="N132" s="220" t="s">
        <v>40</v>
      </c>
      <c r="O132" s="91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146</v>
      </c>
      <c r="AT132" s="223" t="s">
        <v>142</v>
      </c>
      <c r="AU132" s="223" t="s">
        <v>83</v>
      </c>
      <c r="AY132" s="17" t="s">
        <v>141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83</v>
      </c>
      <c r="BK132" s="224">
        <f>ROUND(I132*H132,2)</f>
        <v>0</v>
      </c>
      <c r="BL132" s="17" t="s">
        <v>146</v>
      </c>
      <c r="BM132" s="223" t="s">
        <v>1838</v>
      </c>
    </row>
    <row r="133" s="2" customFormat="1" ht="16.5" customHeight="1">
      <c r="A133" s="38"/>
      <c r="B133" s="39"/>
      <c r="C133" s="211" t="s">
        <v>243</v>
      </c>
      <c r="D133" s="211" t="s">
        <v>142</v>
      </c>
      <c r="E133" s="212" t="s">
        <v>323</v>
      </c>
      <c r="F133" s="213" t="s">
        <v>1839</v>
      </c>
      <c r="G133" s="214" t="s">
        <v>1813</v>
      </c>
      <c r="H133" s="215">
        <v>18</v>
      </c>
      <c r="I133" s="216"/>
      <c r="J133" s="217">
        <f>ROUND(I133*H133,2)</f>
        <v>0</v>
      </c>
      <c r="K133" s="218"/>
      <c r="L133" s="44"/>
      <c r="M133" s="219" t="s">
        <v>1</v>
      </c>
      <c r="N133" s="220" t="s">
        <v>40</v>
      </c>
      <c r="O133" s="91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146</v>
      </c>
      <c r="AT133" s="223" t="s">
        <v>142</v>
      </c>
      <c r="AU133" s="223" t="s">
        <v>83</v>
      </c>
      <c r="AY133" s="17" t="s">
        <v>141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83</v>
      </c>
      <c r="BK133" s="224">
        <f>ROUND(I133*H133,2)</f>
        <v>0</v>
      </c>
      <c r="BL133" s="17" t="s">
        <v>146</v>
      </c>
      <c r="BM133" s="223" t="s">
        <v>1840</v>
      </c>
    </row>
    <row r="134" s="2" customFormat="1" ht="16.5" customHeight="1">
      <c r="A134" s="38"/>
      <c r="B134" s="39"/>
      <c r="C134" s="211" t="s">
        <v>254</v>
      </c>
      <c r="D134" s="211" t="s">
        <v>142</v>
      </c>
      <c r="E134" s="212" t="s">
        <v>336</v>
      </c>
      <c r="F134" s="213" t="s">
        <v>1841</v>
      </c>
      <c r="G134" s="214" t="s">
        <v>1813</v>
      </c>
      <c r="H134" s="215">
        <v>17</v>
      </c>
      <c r="I134" s="216"/>
      <c r="J134" s="217">
        <f>ROUND(I134*H134,2)</f>
        <v>0</v>
      </c>
      <c r="K134" s="218"/>
      <c r="L134" s="44"/>
      <c r="M134" s="219" t="s">
        <v>1</v>
      </c>
      <c r="N134" s="220" t="s">
        <v>40</v>
      </c>
      <c r="O134" s="91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146</v>
      </c>
      <c r="AT134" s="223" t="s">
        <v>142</v>
      </c>
      <c r="AU134" s="223" t="s">
        <v>83</v>
      </c>
      <c r="AY134" s="17" t="s">
        <v>141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83</v>
      </c>
      <c r="BK134" s="224">
        <f>ROUND(I134*H134,2)</f>
        <v>0</v>
      </c>
      <c r="BL134" s="17" t="s">
        <v>146</v>
      </c>
      <c r="BM134" s="223" t="s">
        <v>1842</v>
      </c>
    </row>
    <row r="135" s="2" customFormat="1" ht="16.5" customHeight="1">
      <c r="A135" s="38"/>
      <c r="B135" s="39"/>
      <c r="C135" s="211" t="s">
        <v>260</v>
      </c>
      <c r="D135" s="211" t="s">
        <v>142</v>
      </c>
      <c r="E135" s="212" t="s">
        <v>347</v>
      </c>
      <c r="F135" s="213" t="s">
        <v>1843</v>
      </c>
      <c r="G135" s="214" t="s">
        <v>1813</v>
      </c>
      <c r="H135" s="215">
        <v>14</v>
      </c>
      <c r="I135" s="216"/>
      <c r="J135" s="217">
        <f>ROUND(I135*H135,2)</f>
        <v>0</v>
      </c>
      <c r="K135" s="218"/>
      <c r="L135" s="44"/>
      <c r="M135" s="219" t="s">
        <v>1</v>
      </c>
      <c r="N135" s="220" t="s">
        <v>40</v>
      </c>
      <c r="O135" s="91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146</v>
      </c>
      <c r="AT135" s="223" t="s">
        <v>142</v>
      </c>
      <c r="AU135" s="223" t="s">
        <v>83</v>
      </c>
      <c r="AY135" s="17" t="s">
        <v>141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83</v>
      </c>
      <c r="BK135" s="224">
        <f>ROUND(I135*H135,2)</f>
        <v>0</v>
      </c>
      <c r="BL135" s="17" t="s">
        <v>146</v>
      </c>
      <c r="BM135" s="223" t="s">
        <v>1844</v>
      </c>
    </row>
    <row r="136" s="2" customFormat="1" ht="16.5" customHeight="1">
      <c r="A136" s="38"/>
      <c r="B136" s="39"/>
      <c r="C136" s="211" t="s">
        <v>266</v>
      </c>
      <c r="D136" s="211" t="s">
        <v>142</v>
      </c>
      <c r="E136" s="212" t="s">
        <v>155</v>
      </c>
      <c r="F136" s="213" t="s">
        <v>1845</v>
      </c>
      <c r="G136" s="214" t="s">
        <v>203</v>
      </c>
      <c r="H136" s="215">
        <v>170</v>
      </c>
      <c r="I136" s="216"/>
      <c r="J136" s="217">
        <f>ROUND(I136*H136,2)</f>
        <v>0</v>
      </c>
      <c r="K136" s="218"/>
      <c r="L136" s="44"/>
      <c r="M136" s="219" t="s">
        <v>1</v>
      </c>
      <c r="N136" s="220" t="s">
        <v>40</v>
      </c>
      <c r="O136" s="91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146</v>
      </c>
      <c r="AT136" s="223" t="s">
        <v>142</v>
      </c>
      <c r="AU136" s="223" t="s">
        <v>83</v>
      </c>
      <c r="AY136" s="17" t="s">
        <v>141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83</v>
      </c>
      <c r="BK136" s="224">
        <f>ROUND(I136*H136,2)</f>
        <v>0</v>
      </c>
      <c r="BL136" s="17" t="s">
        <v>146</v>
      </c>
      <c r="BM136" s="223" t="s">
        <v>1846</v>
      </c>
    </row>
    <row r="137" s="2" customFormat="1" ht="16.5" customHeight="1">
      <c r="A137" s="38"/>
      <c r="B137" s="39"/>
      <c r="C137" s="211" t="s">
        <v>272</v>
      </c>
      <c r="D137" s="211" t="s">
        <v>142</v>
      </c>
      <c r="E137" s="212" t="s">
        <v>146</v>
      </c>
      <c r="F137" s="213" t="s">
        <v>1847</v>
      </c>
      <c r="G137" s="214" t="s">
        <v>203</v>
      </c>
      <c r="H137" s="215">
        <v>460</v>
      </c>
      <c r="I137" s="216"/>
      <c r="J137" s="217">
        <f>ROUND(I137*H137,2)</f>
        <v>0</v>
      </c>
      <c r="K137" s="218"/>
      <c r="L137" s="44"/>
      <c r="M137" s="219" t="s">
        <v>1</v>
      </c>
      <c r="N137" s="220" t="s">
        <v>40</v>
      </c>
      <c r="O137" s="91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3" t="s">
        <v>146</v>
      </c>
      <c r="AT137" s="223" t="s">
        <v>142</v>
      </c>
      <c r="AU137" s="223" t="s">
        <v>83</v>
      </c>
      <c r="AY137" s="17" t="s">
        <v>141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7" t="s">
        <v>83</v>
      </c>
      <c r="BK137" s="224">
        <f>ROUND(I137*H137,2)</f>
        <v>0</v>
      </c>
      <c r="BL137" s="17" t="s">
        <v>146</v>
      </c>
      <c r="BM137" s="223" t="s">
        <v>1848</v>
      </c>
    </row>
    <row r="138" s="2" customFormat="1" ht="16.5" customHeight="1">
      <c r="A138" s="38"/>
      <c r="B138" s="39"/>
      <c r="C138" s="211" t="s">
        <v>278</v>
      </c>
      <c r="D138" s="211" t="s">
        <v>142</v>
      </c>
      <c r="E138" s="212" t="s">
        <v>171</v>
      </c>
      <c r="F138" s="213" t="s">
        <v>1849</v>
      </c>
      <c r="G138" s="214" t="s">
        <v>203</v>
      </c>
      <c r="H138" s="215">
        <v>250</v>
      </c>
      <c r="I138" s="216"/>
      <c r="J138" s="217">
        <f>ROUND(I138*H138,2)</f>
        <v>0</v>
      </c>
      <c r="K138" s="218"/>
      <c r="L138" s="44"/>
      <c r="M138" s="219" t="s">
        <v>1</v>
      </c>
      <c r="N138" s="220" t="s">
        <v>40</v>
      </c>
      <c r="O138" s="91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146</v>
      </c>
      <c r="AT138" s="223" t="s">
        <v>142</v>
      </c>
      <c r="AU138" s="223" t="s">
        <v>83</v>
      </c>
      <c r="AY138" s="17" t="s">
        <v>141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83</v>
      </c>
      <c r="BK138" s="224">
        <f>ROUND(I138*H138,2)</f>
        <v>0</v>
      </c>
      <c r="BL138" s="17" t="s">
        <v>146</v>
      </c>
      <c r="BM138" s="223" t="s">
        <v>1850</v>
      </c>
    </row>
    <row r="139" s="2" customFormat="1" ht="16.5" customHeight="1">
      <c r="A139" s="38"/>
      <c r="B139" s="39"/>
      <c r="C139" s="211" t="s">
        <v>284</v>
      </c>
      <c r="D139" s="211" t="s">
        <v>142</v>
      </c>
      <c r="E139" s="212" t="s">
        <v>178</v>
      </c>
      <c r="F139" s="213" t="s">
        <v>1851</v>
      </c>
      <c r="G139" s="214" t="s">
        <v>203</v>
      </c>
      <c r="H139" s="215">
        <v>80</v>
      </c>
      <c r="I139" s="216"/>
      <c r="J139" s="217">
        <f>ROUND(I139*H139,2)</f>
        <v>0</v>
      </c>
      <c r="K139" s="218"/>
      <c r="L139" s="44"/>
      <c r="M139" s="219" t="s">
        <v>1</v>
      </c>
      <c r="N139" s="220" t="s">
        <v>40</v>
      </c>
      <c r="O139" s="91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146</v>
      </c>
      <c r="AT139" s="223" t="s">
        <v>142</v>
      </c>
      <c r="AU139" s="223" t="s">
        <v>83</v>
      </c>
      <c r="AY139" s="17" t="s">
        <v>141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83</v>
      </c>
      <c r="BK139" s="224">
        <f>ROUND(I139*H139,2)</f>
        <v>0</v>
      </c>
      <c r="BL139" s="17" t="s">
        <v>146</v>
      </c>
      <c r="BM139" s="223" t="s">
        <v>1852</v>
      </c>
    </row>
    <row r="140" s="2" customFormat="1" ht="16.5" customHeight="1">
      <c r="A140" s="38"/>
      <c r="B140" s="39"/>
      <c r="C140" s="211" t="s">
        <v>7</v>
      </c>
      <c r="D140" s="211" t="s">
        <v>142</v>
      </c>
      <c r="E140" s="212" t="s">
        <v>186</v>
      </c>
      <c r="F140" s="213" t="s">
        <v>1853</v>
      </c>
      <c r="G140" s="214" t="s">
        <v>203</v>
      </c>
      <c r="H140" s="215">
        <v>60</v>
      </c>
      <c r="I140" s="216"/>
      <c r="J140" s="217">
        <f>ROUND(I140*H140,2)</f>
        <v>0</v>
      </c>
      <c r="K140" s="218"/>
      <c r="L140" s="44"/>
      <c r="M140" s="219" t="s">
        <v>1</v>
      </c>
      <c r="N140" s="220" t="s">
        <v>40</v>
      </c>
      <c r="O140" s="91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3" t="s">
        <v>146</v>
      </c>
      <c r="AT140" s="223" t="s">
        <v>142</v>
      </c>
      <c r="AU140" s="223" t="s">
        <v>83</v>
      </c>
      <c r="AY140" s="17" t="s">
        <v>141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7" t="s">
        <v>83</v>
      </c>
      <c r="BK140" s="224">
        <f>ROUND(I140*H140,2)</f>
        <v>0</v>
      </c>
      <c r="BL140" s="17" t="s">
        <v>146</v>
      </c>
      <c r="BM140" s="223" t="s">
        <v>1854</v>
      </c>
    </row>
    <row r="141" s="2" customFormat="1" ht="16.5" customHeight="1">
      <c r="A141" s="38"/>
      <c r="B141" s="39"/>
      <c r="C141" s="211" t="s">
        <v>294</v>
      </c>
      <c r="D141" s="211" t="s">
        <v>142</v>
      </c>
      <c r="E141" s="212" t="s">
        <v>193</v>
      </c>
      <c r="F141" s="213" t="s">
        <v>1855</v>
      </c>
      <c r="G141" s="214" t="s">
        <v>1813</v>
      </c>
      <c r="H141" s="215">
        <v>1</v>
      </c>
      <c r="I141" s="216"/>
      <c r="J141" s="217">
        <f>ROUND(I141*H141,2)</f>
        <v>0</v>
      </c>
      <c r="K141" s="218"/>
      <c r="L141" s="44"/>
      <c r="M141" s="219" t="s">
        <v>1</v>
      </c>
      <c r="N141" s="220" t="s">
        <v>40</v>
      </c>
      <c r="O141" s="91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146</v>
      </c>
      <c r="AT141" s="223" t="s">
        <v>142</v>
      </c>
      <c r="AU141" s="223" t="s">
        <v>83</v>
      </c>
      <c r="AY141" s="17" t="s">
        <v>141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83</v>
      </c>
      <c r="BK141" s="224">
        <f>ROUND(I141*H141,2)</f>
        <v>0</v>
      </c>
      <c r="BL141" s="17" t="s">
        <v>146</v>
      </c>
      <c r="BM141" s="223" t="s">
        <v>1856</v>
      </c>
    </row>
    <row r="142" s="11" customFormat="1" ht="25.92" customHeight="1">
      <c r="A142" s="11"/>
      <c r="B142" s="197"/>
      <c r="C142" s="198"/>
      <c r="D142" s="199" t="s">
        <v>74</v>
      </c>
      <c r="E142" s="200" t="s">
        <v>1857</v>
      </c>
      <c r="F142" s="200" t="s">
        <v>1858</v>
      </c>
      <c r="G142" s="198"/>
      <c r="H142" s="198"/>
      <c r="I142" s="201"/>
      <c r="J142" s="202">
        <f>BK142</f>
        <v>0</v>
      </c>
      <c r="K142" s="198"/>
      <c r="L142" s="203"/>
      <c r="M142" s="204"/>
      <c r="N142" s="205"/>
      <c r="O142" s="205"/>
      <c r="P142" s="206">
        <f>SUM(P143:P154)</f>
        <v>0</v>
      </c>
      <c r="Q142" s="205"/>
      <c r="R142" s="206">
        <f>SUM(R143:R154)</f>
        <v>0</v>
      </c>
      <c r="S142" s="205"/>
      <c r="T142" s="207">
        <f>SUM(T143:T154)</f>
        <v>0</v>
      </c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R142" s="208" t="s">
        <v>83</v>
      </c>
      <c r="AT142" s="209" t="s">
        <v>74</v>
      </c>
      <c r="AU142" s="209" t="s">
        <v>75</v>
      </c>
      <c r="AY142" s="208" t="s">
        <v>141</v>
      </c>
      <c r="BK142" s="210">
        <f>SUM(BK143:BK154)</f>
        <v>0</v>
      </c>
    </row>
    <row r="143" s="2" customFormat="1" ht="16.5" customHeight="1">
      <c r="A143" s="38"/>
      <c r="B143" s="39"/>
      <c r="C143" s="211" t="s">
        <v>299</v>
      </c>
      <c r="D143" s="211" t="s">
        <v>142</v>
      </c>
      <c r="E143" s="212" t="s">
        <v>353</v>
      </c>
      <c r="F143" s="213" t="s">
        <v>1859</v>
      </c>
      <c r="G143" s="214" t="s">
        <v>1860</v>
      </c>
      <c r="H143" s="215">
        <v>16</v>
      </c>
      <c r="I143" s="216"/>
      <c r="J143" s="217">
        <f>ROUND(I143*H143,2)</f>
        <v>0</v>
      </c>
      <c r="K143" s="218"/>
      <c r="L143" s="44"/>
      <c r="M143" s="219" t="s">
        <v>1</v>
      </c>
      <c r="N143" s="220" t="s">
        <v>40</v>
      </c>
      <c r="O143" s="91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146</v>
      </c>
      <c r="AT143" s="223" t="s">
        <v>142</v>
      </c>
      <c r="AU143" s="223" t="s">
        <v>83</v>
      </c>
      <c r="AY143" s="17" t="s">
        <v>141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83</v>
      </c>
      <c r="BK143" s="224">
        <f>ROUND(I143*H143,2)</f>
        <v>0</v>
      </c>
      <c r="BL143" s="17" t="s">
        <v>146</v>
      </c>
      <c r="BM143" s="223" t="s">
        <v>1861</v>
      </c>
    </row>
    <row r="144" s="2" customFormat="1" ht="16.5" customHeight="1">
      <c r="A144" s="38"/>
      <c r="B144" s="39"/>
      <c r="C144" s="211" t="s">
        <v>306</v>
      </c>
      <c r="D144" s="211" t="s">
        <v>142</v>
      </c>
      <c r="E144" s="212" t="s">
        <v>359</v>
      </c>
      <c r="F144" s="213" t="s">
        <v>1862</v>
      </c>
      <c r="G144" s="214" t="s">
        <v>1860</v>
      </c>
      <c r="H144" s="215">
        <v>20</v>
      </c>
      <c r="I144" s="216"/>
      <c r="J144" s="217">
        <f>ROUND(I144*H144,2)</f>
        <v>0</v>
      </c>
      <c r="K144" s="218"/>
      <c r="L144" s="44"/>
      <c r="M144" s="219" t="s">
        <v>1</v>
      </c>
      <c r="N144" s="220" t="s">
        <v>40</v>
      </c>
      <c r="O144" s="91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146</v>
      </c>
      <c r="AT144" s="223" t="s">
        <v>142</v>
      </c>
      <c r="AU144" s="223" t="s">
        <v>83</v>
      </c>
      <c r="AY144" s="17" t="s">
        <v>141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83</v>
      </c>
      <c r="BK144" s="224">
        <f>ROUND(I144*H144,2)</f>
        <v>0</v>
      </c>
      <c r="BL144" s="17" t="s">
        <v>146</v>
      </c>
      <c r="BM144" s="223" t="s">
        <v>1863</v>
      </c>
    </row>
    <row r="145" s="2" customFormat="1" ht="16.5" customHeight="1">
      <c r="A145" s="38"/>
      <c r="B145" s="39"/>
      <c r="C145" s="211" t="s">
        <v>323</v>
      </c>
      <c r="D145" s="211" t="s">
        <v>142</v>
      </c>
      <c r="E145" s="212" t="s">
        <v>363</v>
      </c>
      <c r="F145" s="213" t="s">
        <v>1864</v>
      </c>
      <c r="G145" s="214" t="s">
        <v>1860</v>
      </c>
      <c r="H145" s="215">
        <v>18</v>
      </c>
      <c r="I145" s="216"/>
      <c r="J145" s="217">
        <f>ROUND(I145*H145,2)</f>
        <v>0</v>
      </c>
      <c r="K145" s="218"/>
      <c r="L145" s="44"/>
      <c r="M145" s="219" t="s">
        <v>1</v>
      </c>
      <c r="N145" s="220" t="s">
        <v>40</v>
      </c>
      <c r="O145" s="91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146</v>
      </c>
      <c r="AT145" s="223" t="s">
        <v>142</v>
      </c>
      <c r="AU145" s="223" t="s">
        <v>83</v>
      </c>
      <c r="AY145" s="17" t="s">
        <v>141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83</v>
      </c>
      <c r="BK145" s="224">
        <f>ROUND(I145*H145,2)</f>
        <v>0</v>
      </c>
      <c r="BL145" s="17" t="s">
        <v>146</v>
      </c>
      <c r="BM145" s="223" t="s">
        <v>1865</v>
      </c>
    </row>
    <row r="146" s="2" customFormat="1" ht="21.75" customHeight="1">
      <c r="A146" s="38"/>
      <c r="B146" s="39"/>
      <c r="C146" s="211" t="s">
        <v>336</v>
      </c>
      <c r="D146" s="211" t="s">
        <v>142</v>
      </c>
      <c r="E146" s="212" t="s">
        <v>374</v>
      </c>
      <c r="F146" s="213" t="s">
        <v>1866</v>
      </c>
      <c r="G146" s="214" t="s">
        <v>1860</v>
      </c>
      <c r="H146" s="215">
        <v>30</v>
      </c>
      <c r="I146" s="216"/>
      <c r="J146" s="217">
        <f>ROUND(I146*H146,2)</f>
        <v>0</v>
      </c>
      <c r="K146" s="218"/>
      <c r="L146" s="44"/>
      <c r="M146" s="219" t="s">
        <v>1</v>
      </c>
      <c r="N146" s="220" t="s">
        <v>40</v>
      </c>
      <c r="O146" s="91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146</v>
      </c>
      <c r="AT146" s="223" t="s">
        <v>142</v>
      </c>
      <c r="AU146" s="223" t="s">
        <v>83</v>
      </c>
      <c r="AY146" s="17" t="s">
        <v>141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83</v>
      </c>
      <c r="BK146" s="224">
        <f>ROUND(I146*H146,2)</f>
        <v>0</v>
      </c>
      <c r="BL146" s="17" t="s">
        <v>146</v>
      </c>
      <c r="BM146" s="223" t="s">
        <v>1867</v>
      </c>
    </row>
    <row r="147" s="2" customFormat="1" ht="24.15" customHeight="1">
      <c r="A147" s="38"/>
      <c r="B147" s="39"/>
      <c r="C147" s="211" t="s">
        <v>343</v>
      </c>
      <c r="D147" s="211" t="s">
        <v>142</v>
      </c>
      <c r="E147" s="212" t="s">
        <v>386</v>
      </c>
      <c r="F147" s="213" t="s">
        <v>1868</v>
      </c>
      <c r="G147" s="214" t="s">
        <v>1860</v>
      </c>
      <c r="H147" s="215">
        <v>45</v>
      </c>
      <c r="I147" s="216"/>
      <c r="J147" s="217">
        <f>ROUND(I147*H147,2)</f>
        <v>0</v>
      </c>
      <c r="K147" s="218"/>
      <c r="L147" s="44"/>
      <c r="M147" s="219" t="s">
        <v>1</v>
      </c>
      <c r="N147" s="220" t="s">
        <v>40</v>
      </c>
      <c r="O147" s="91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146</v>
      </c>
      <c r="AT147" s="223" t="s">
        <v>142</v>
      </c>
      <c r="AU147" s="223" t="s">
        <v>83</v>
      </c>
      <c r="AY147" s="17" t="s">
        <v>141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83</v>
      </c>
      <c r="BK147" s="224">
        <f>ROUND(I147*H147,2)</f>
        <v>0</v>
      </c>
      <c r="BL147" s="17" t="s">
        <v>146</v>
      </c>
      <c r="BM147" s="223" t="s">
        <v>1869</v>
      </c>
    </row>
    <row r="148" s="2" customFormat="1" ht="16.5" customHeight="1">
      <c r="A148" s="38"/>
      <c r="B148" s="39"/>
      <c r="C148" s="211" t="s">
        <v>347</v>
      </c>
      <c r="D148" s="211" t="s">
        <v>142</v>
      </c>
      <c r="E148" s="212" t="s">
        <v>395</v>
      </c>
      <c r="F148" s="213" t="s">
        <v>1870</v>
      </c>
      <c r="G148" s="214" t="s">
        <v>1871</v>
      </c>
      <c r="H148" s="215">
        <v>1</v>
      </c>
      <c r="I148" s="216"/>
      <c r="J148" s="217">
        <f>ROUND(I148*H148,2)</f>
        <v>0</v>
      </c>
      <c r="K148" s="218"/>
      <c r="L148" s="44"/>
      <c r="M148" s="219" t="s">
        <v>1</v>
      </c>
      <c r="N148" s="220" t="s">
        <v>40</v>
      </c>
      <c r="O148" s="91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146</v>
      </c>
      <c r="AT148" s="223" t="s">
        <v>142</v>
      </c>
      <c r="AU148" s="223" t="s">
        <v>83</v>
      </c>
      <c r="AY148" s="17" t="s">
        <v>141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83</v>
      </c>
      <c r="BK148" s="224">
        <f>ROUND(I148*H148,2)</f>
        <v>0</v>
      </c>
      <c r="BL148" s="17" t="s">
        <v>146</v>
      </c>
      <c r="BM148" s="223" t="s">
        <v>1872</v>
      </c>
    </row>
    <row r="149" s="2" customFormat="1" ht="24.15" customHeight="1">
      <c r="A149" s="38"/>
      <c r="B149" s="39"/>
      <c r="C149" s="211" t="s">
        <v>353</v>
      </c>
      <c r="D149" s="211" t="s">
        <v>142</v>
      </c>
      <c r="E149" s="212" t="s">
        <v>399</v>
      </c>
      <c r="F149" s="213" t="s">
        <v>1873</v>
      </c>
      <c r="G149" s="214" t="s">
        <v>1871</v>
      </c>
      <c r="H149" s="215">
        <v>1</v>
      </c>
      <c r="I149" s="216"/>
      <c r="J149" s="217">
        <f>ROUND(I149*H149,2)</f>
        <v>0</v>
      </c>
      <c r="K149" s="218"/>
      <c r="L149" s="44"/>
      <c r="M149" s="219" t="s">
        <v>1</v>
      </c>
      <c r="N149" s="220" t="s">
        <v>40</v>
      </c>
      <c r="O149" s="91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146</v>
      </c>
      <c r="AT149" s="223" t="s">
        <v>142</v>
      </c>
      <c r="AU149" s="223" t="s">
        <v>83</v>
      </c>
      <c r="AY149" s="17" t="s">
        <v>141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83</v>
      </c>
      <c r="BK149" s="224">
        <f>ROUND(I149*H149,2)</f>
        <v>0</v>
      </c>
      <c r="BL149" s="17" t="s">
        <v>146</v>
      </c>
      <c r="BM149" s="223" t="s">
        <v>1874</v>
      </c>
    </row>
    <row r="150" s="2" customFormat="1" ht="24.15" customHeight="1">
      <c r="A150" s="38"/>
      <c r="B150" s="39"/>
      <c r="C150" s="211" t="s">
        <v>359</v>
      </c>
      <c r="D150" s="211" t="s">
        <v>142</v>
      </c>
      <c r="E150" s="212" t="s">
        <v>409</v>
      </c>
      <c r="F150" s="213" t="s">
        <v>1875</v>
      </c>
      <c r="G150" s="214" t="s">
        <v>1860</v>
      </c>
      <c r="H150" s="215">
        <v>30</v>
      </c>
      <c r="I150" s="216"/>
      <c r="J150" s="217">
        <f>ROUND(I150*H150,2)</f>
        <v>0</v>
      </c>
      <c r="K150" s="218"/>
      <c r="L150" s="44"/>
      <c r="M150" s="219" t="s">
        <v>1</v>
      </c>
      <c r="N150" s="220" t="s">
        <v>40</v>
      </c>
      <c r="O150" s="91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146</v>
      </c>
      <c r="AT150" s="223" t="s">
        <v>142</v>
      </c>
      <c r="AU150" s="223" t="s">
        <v>83</v>
      </c>
      <c r="AY150" s="17" t="s">
        <v>141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83</v>
      </c>
      <c r="BK150" s="224">
        <f>ROUND(I150*H150,2)</f>
        <v>0</v>
      </c>
      <c r="BL150" s="17" t="s">
        <v>146</v>
      </c>
      <c r="BM150" s="223" t="s">
        <v>1876</v>
      </c>
    </row>
    <row r="151" s="2" customFormat="1" ht="16.5" customHeight="1">
      <c r="A151" s="38"/>
      <c r="B151" s="39"/>
      <c r="C151" s="211" t="s">
        <v>363</v>
      </c>
      <c r="D151" s="211" t="s">
        <v>142</v>
      </c>
      <c r="E151" s="212" t="s">
        <v>416</v>
      </c>
      <c r="F151" s="213" t="s">
        <v>1877</v>
      </c>
      <c r="G151" s="214" t="s">
        <v>1860</v>
      </c>
      <c r="H151" s="215">
        <v>15</v>
      </c>
      <c r="I151" s="216"/>
      <c r="J151" s="217">
        <f>ROUND(I151*H151,2)</f>
        <v>0</v>
      </c>
      <c r="K151" s="218"/>
      <c r="L151" s="44"/>
      <c r="M151" s="219" t="s">
        <v>1</v>
      </c>
      <c r="N151" s="220" t="s">
        <v>40</v>
      </c>
      <c r="O151" s="91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146</v>
      </c>
      <c r="AT151" s="223" t="s">
        <v>142</v>
      </c>
      <c r="AU151" s="223" t="s">
        <v>83</v>
      </c>
      <c r="AY151" s="17" t="s">
        <v>141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83</v>
      </c>
      <c r="BK151" s="224">
        <f>ROUND(I151*H151,2)</f>
        <v>0</v>
      </c>
      <c r="BL151" s="17" t="s">
        <v>146</v>
      </c>
      <c r="BM151" s="223" t="s">
        <v>1878</v>
      </c>
    </row>
    <row r="152" s="2" customFormat="1" ht="16.5" customHeight="1">
      <c r="A152" s="38"/>
      <c r="B152" s="39"/>
      <c r="C152" s="211" t="s">
        <v>367</v>
      </c>
      <c r="D152" s="211" t="s">
        <v>142</v>
      </c>
      <c r="E152" s="212" t="s">
        <v>420</v>
      </c>
      <c r="F152" s="213" t="s">
        <v>1879</v>
      </c>
      <c r="G152" s="214" t="s">
        <v>1871</v>
      </c>
      <c r="H152" s="215">
        <v>1</v>
      </c>
      <c r="I152" s="216"/>
      <c r="J152" s="217">
        <f>ROUND(I152*H152,2)</f>
        <v>0</v>
      </c>
      <c r="K152" s="218"/>
      <c r="L152" s="44"/>
      <c r="M152" s="219" t="s">
        <v>1</v>
      </c>
      <c r="N152" s="220" t="s">
        <v>40</v>
      </c>
      <c r="O152" s="91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146</v>
      </c>
      <c r="AT152" s="223" t="s">
        <v>142</v>
      </c>
      <c r="AU152" s="223" t="s">
        <v>83</v>
      </c>
      <c r="AY152" s="17" t="s">
        <v>141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83</v>
      </c>
      <c r="BK152" s="224">
        <f>ROUND(I152*H152,2)</f>
        <v>0</v>
      </c>
      <c r="BL152" s="17" t="s">
        <v>146</v>
      </c>
      <c r="BM152" s="223" t="s">
        <v>1880</v>
      </c>
    </row>
    <row r="153" s="2" customFormat="1" ht="16.5" customHeight="1">
      <c r="A153" s="38"/>
      <c r="B153" s="39"/>
      <c r="C153" s="211" t="s">
        <v>374</v>
      </c>
      <c r="D153" s="211" t="s">
        <v>142</v>
      </c>
      <c r="E153" s="212" t="s">
        <v>258</v>
      </c>
      <c r="F153" s="213" t="s">
        <v>1881</v>
      </c>
      <c r="G153" s="214" t="s">
        <v>1860</v>
      </c>
      <c r="H153" s="215">
        <v>20</v>
      </c>
      <c r="I153" s="216"/>
      <c r="J153" s="217">
        <f>ROUND(I153*H153,2)</f>
        <v>0</v>
      </c>
      <c r="K153" s="218"/>
      <c r="L153" s="44"/>
      <c r="M153" s="219" t="s">
        <v>1</v>
      </c>
      <c r="N153" s="220" t="s">
        <v>40</v>
      </c>
      <c r="O153" s="91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146</v>
      </c>
      <c r="AT153" s="223" t="s">
        <v>142</v>
      </c>
      <c r="AU153" s="223" t="s">
        <v>83</v>
      </c>
      <c r="AY153" s="17" t="s">
        <v>141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83</v>
      </c>
      <c r="BK153" s="224">
        <f>ROUND(I153*H153,2)</f>
        <v>0</v>
      </c>
      <c r="BL153" s="17" t="s">
        <v>146</v>
      </c>
      <c r="BM153" s="223" t="s">
        <v>1882</v>
      </c>
    </row>
    <row r="154" s="2" customFormat="1" ht="21.75" customHeight="1">
      <c r="A154" s="38"/>
      <c r="B154" s="39"/>
      <c r="C154" s="211" t="s">
        <v>139</v>
      </c>
      <c r="D154" s="211" t="s">
        <v>142</v>
      </c>
      <c r="E154" s="212" t="s">
        <v>436</v>
      </c>
      <c r="F154" s="213" t="s">
        <v>1883</v>
      </c>
      <c r="G154" s="214" t="s">
        <v>1884</v>
      </c>
      <c r="H154" s="215">
        <v>1</v>
      </c>
      <c r="I154" s="216"/>
      <c r="J154" s="217">
        <f>ROUND(I154*H154,2)</f>
        <v>0</v>
      </c>
      <c r="K154" s="218"/>
      <c r="L154" s="44"/>
      <c r="M154" s="273" t="s">
        <v>1</v>
      </c>
      <c r="N154" s="274" t="s">
        <v>40</v>
      </c>
      <c r="O154" s="275"/>
      <c r="P154" s="276">
        <f>O154*H154</f>
        <v>0</v>
      </c>
      <c r="Q154" s="276">
        <v>0</v>
      </c>
      <c r="R154" s="276">
        <f>Q154*H154</f>
        <v>0</v>
      </c>
      <c r="S154" s="276">
        <v>0</v>
      </c>
      <c r="T154" s="277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146</v>
      </c>
      <c r="AT154" s="223" t="s">
        <v>142</v>
      </c>
      <c r="AU154" s="223" t="s">
        <v>83</v>
      </c>
      <c r="AY154" s="17" t="s">
        <v>141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83</v>
      </c>
      <c r="BK154" s="224">
        <f>ROUND(I154*H154,2)</f>
        <v>0</v>
      </c>
      <c r="BL154" s="17" t="s">
        <v>146</v>
      </c>
      <c r="BM154" s="223" t="s">
        <v>1885</v>
      </c>
    </row>
    <row r="155" s="2" customFormat="1" ht="6.96" customHeight="1">
      <c r="A155" s="38"/>
      <c r="B155" s="66"/>
      <c r="C155" s="67"/>
      <c r="D155" s="67"/>
      <c r="E155" s="67"/>
      <c r="F155" s="67"/>
      <c r="G155" s="67"/>
      <c r="H155" s="67"/>
      <c r="I155" s="67"/>
      <c r="J155" s="67"/>
      <c r="K155" s="67"/>
      <c r="L155" s="44"/>
      <c r="M155" s="38"/>
      <c r="O155" s="38"/>
      <c r="P155" s="38"/>
      <c r="Q155" s="38"/>
      <c r="R155" s="38"/>
      <c r="S155" s="38"/>
      <c r="T155" s="38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</row>
  </sheetData>
  <sheetProtection sheet="1" autoFilter="0" formatColumns="0" formatRows="0" objects="1" scenarios="1" spinCount="100000" saltValue="kxYaEaMSCEiqwZg45P32VEzeqRQGXPsRMH3N2dyBgbiHw18ia447gZ17pF5xD7UCPrLfwAYsFWVYVLHNZcrFGQ==" hashValue="tivHb8YH2g2fgYtC2CJTB+LUSnB3GyBrQUYB6yMDIa+qFxs4JmjtqXJonoN4IDABpRaab5LTmDRctDc7T8VLig==" algorithmName="SHA-512" password="CC35"/>
  <autoFilter ref="C117:K154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85</v>
      </c>
    </row>
    <row r="4" s="1" customFormat="1" ht="24.96" customHeight="1">
      <c r="B4" s="20"/>
      <c r="D4" s="138" t="s">
        <v>98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26.25" customHeight="1">
      <c r="B7" s="20"/>
      <c r="E7" s="141" t="str">
        <f>'Rekapitulace stavby'!K6</f>
        <v>VOŠ a SPŠ Žďár nad Sázavou - Rekonstrukce ZTI budovy školy - Strojírenská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99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1886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2. 2. 2024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26</v>
      </c>
      <c r="F15" s="38"/>
      <c r="G15" s="38"/>
      <c r="H15" s="38"/>
      <c r="I15" s="140" t="s">
        <v>27</v>
      </c>
      <c r="J15" s="143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28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30</v>
      </c>
      <c r="E20" s="38"/>
      <c r="F20" s="38"/>
      <c r="G20" s="38"/>
      <c r="H20" s="38"/>
      <c r="I20" s="140" t="s">
        <v>25</v>
      </c>
      <c r="J20" s="143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31</v>
      </c>
      <c r="F21" s="38"/>
      <c r="G21" s="38"/>
      <c r="H21" s="38"/>
      <c r="I21" s="140" t="s">
        <v>27</v>
      </c>
      <c r="J21" s="143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33</v>
      </c>
      <c r="E23" s="38"/>
      <c r="F23" s="38"/>
      <c r="G23" s="38"/>
      <c r="H23" s="38"/>
      <c r="I23" s="140" t="s">
        <v>25</v>
      </c>
      <c r="J23" s="143" t="s">
        <v>1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31</v>
      </c>
      <c r="F24" s="38"/>
      <c r="G24" s="38"/>
      <c r="H24" s="38"/>
      <c r="I24" s="140" t="s">
        <v>27</v>
      </c>
      <c r="J24" s="143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35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37</v>
      </c>
      <c r="G32" s="38"/>
      <c r="H32" s="38"/>
      <c r="I32" s="152" t="s">
        <v>36</v>
      </c>
      <c r="J32" s="152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39</v>
      </c>
      <c r="E33" s="140" t="s">
        <v>40</v>
      </c>
      <c r="F33" s="154">
        <f>ROUND((SUM(BE118:BE128)),  2)</f>
        <v>0</v>
      </c>
      <c r="G33" s="38"/>
      <c r="H33" s="38"/>
      <c r="I33" s="155">
        <v>0.20999999999999999</v>
      </c>
      <c r="J33" s="154">
        <f>ROUND(((SUM(BE118:BE128))*I33),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41</v>
      </c>
      <c r="F34" s="154">
        <f>ROUND((SUM(BF118:BF128)),  2)</f>
        <v>0</v>
      </c>
      <c r="G34" s="38"/>
      <c r="H34" s="38"/>
      <c r="I34" s="155">
        <v>0.12</v>
      </c>
      <c r="J34" s="154">
        <f>ROUND(((SUM(BF118:BF128))*I34),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42</v>
      </c>
      <c r="F35" s="154">
        <f>ROUND((SUM(BG118:BG128)),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43</v>
      </c>
      <c r="F36" s="154">
        <f>ROUND((SUM(BH118:BH128)),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44</v>
      </c>
      <c r="F37" s="154">
        <f>ROUND((SUM(BI118:BI128)),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45</v>
      </c>
      <c r="E39" s="158"/>
      <c r="F39" s="158"/>
      <c r="G39" s="159" t="s">
        <v>46</v>
      </c>
      <c r="H39" s="160" t="s">
        <v>47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48</v>
      </c>
      <c r="E50" s="164"/>
      <c r="F50" s="164"/>
      <c r="G50" s="163" t="s">
        <v>49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50</v>
      </c>
      <c r="E61" s="166"/>
      <c r="F61" s="167" t="s">
        <v>51</v>
      </c>
      <c r="G61" s="165" t="s">
        <v>50</v>
      </c>
      <c r="H61" s="166"/>
      <c r="I61" s="166"/>
      <c r="J61" s="168" t="s">
        <v>51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52</v>
      </c>
      <c r="E65" s="169"/>
      <c r="F65" s="169"/>
      <c r="G65" s="163" t="s">
        <v>53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50</v>
      </c>
      <c r="E76" s="166"/>
      <c r="F76" s="167" t="s">
        <v>51</v>
      </c>
      <c r="G76" s="165" t="s">
        <v>50</v>
      </c>
      <c r="H76" s="166"/>
      <c r="I76" s="166"/>
      <c r="J76" s="168" t="s">
        <v>51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101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4" t="str">
        <f>E7</f>
        <v>VOŠ a SPŠ Žďár nad Sázavou - Rekonstrukce ZTI budovy školy - Strojírenská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99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D.1.4 - ostatní a vedlejší náklady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Žďár nad Sázavou, Strojírenská 6</v>
      </c>
      <c r="G89" s="40"/>
      <c r="H89" s="40"/>
      <c r="I89" s="32" t="s">
        <v>22</v>
      </c>
      <c r="J89" s="79" t="str">
        <f>IF(J12="","",J12)</f>
        <v>2. 2. 2024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40.05" customHeight="1">
      <c r="A91" s="38"/>
      <c r="B91" s="39"/>
      <c r="C91" s="32" t="s">
        <v>24</v>
      </c>
      <c r="D91" s="40"/>
      <c r="E91" s="40"/>
      <c r="F91" s="27" t="str">
        <f>E15</f>
        <v>Kraj Vysočina, Žižkova 1882/57, 586 01 Jihlava</v>
      </c>
      <c r="G91" s="40"/>
      <c r="H91" s="40"/>
      <c r="I91" s="32" t="s">
        <v>30</v>
      </c>
      <c r="J91" s="36" t="str">
        <f>E21</f>
        <v>Filip Marek, Brněnská 326/34, Žďár nad Sázavou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40.0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Filip Marek, Brněnská 326/34, Žďár nad Sázavou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102</v>
      </c>
      <c r="D94" s="176"/>
      <c r="E94" s="176"/>
      <c r="F94" s="176"/>
      <c r="G94" s="176"/>
      <c r="H94" s="176"/>
      <c r="I94" s="176"/>
      <c r="J94" s="177" t="s">
        <v>103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104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105</v>
      </c>
    </row>
    <row r="97" s="9" customFormat="1" ht="24.96" customHeight="1">
      <c r="A97" s="9"/>
      <c r="B97" s="179"/>
      <c r="C97" s="180"/>
      <c r="D97" s="181" t="s">
        <v>1887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79"/>
      <c r="C98" s="180"/>
      <c r="D98" s="181" t="s">
        <v>1888</v>
      </c>
      <c r="E98" s="182"/>
      <c r="F98" s="182"/>
      <c r="G98" s="182"/>
      <c r="H98" s="182"/>
      <c r="I98" s="182"/>
      <c r="J98" s="183">
        <f>J122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126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6.25" customHeight="1">
      <c r="A108" s="38"/>
      <c r="B108" s="39"/>
      <c r="C108" s="40"/>
      <c r="D108" s="40"/>
      <c r="E108" s="174" t="str">
        <f>E7</f>
        <v>VOŠ a SPŠ Žďár nad Sázavou - Rekonstrukce ZTI budovy školy - Strojírenská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99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D.1.4 - ostatní a vedlejší náklady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Žďár nad Sázavou, Strojírenská 6</v>
      </c>
      <c r="G112" s="40"/>
      <c r="H112" s="40"/>
      <c r="I112" s="32" t="s">
        <v>22</v>
      </c>
      <c r="J112" s="79" t="str">
        <f>IF(J12="","",J12)</f>
        <v>2. 2. 2024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40.05" customHeight="1">
      <c r="A114" s="38"/>
      <c r="B114" s="39"/>
      <c r="C114" s="32" t="s">
        <v>24</v>
      </c>
      <c r="D114" s="40"/>
      <c r="E114" s="40"/>
      <c r="F114" s="27" t="str">
        <f>E15</f>
        <v>Kraj Vysočina, Žižkova 1882/57, 586 01 Jihlava</v>
      </c>
      <c r="G114" s="40"/>
      <c r="H114" s="40"/>
      <c r="I114" s="32" t="s">
        <v>30</v>
      </c>
      <c r="J114" s="36" t="str">
        <f>E21</f>
        <v>Filip Marek, Brněnská 326/34, Žďár nad Sázavou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40.05" customHeight="1">
      <c r="A115" s="38"/>
      <c r="B115" s="39"/>
      <c r="C115" s="32" t="s">
        <v>28</v>
      </c>
      <c r="D115" s="40"/>
      <c r="E115" s="40"/>
      <c r="F115" s="27" t="str">
        <f>IF(E18="","",E18)</f>
        <v>Vyplň údaj</v>
      </c>
      <c r="G115" s="40"/>
      <c r="H115" s="40"/>
      <c r="I115" s="32" t="s">
        <v>33</v>
      </c>
      <c r="J115" s="36" t="str">
        <f>E24</f>
        <v>Filip Marek, Brněnská 326/34, Žďár nad Sázavou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0" customFormat="1" ht="29.28" customHeight="1">
      <c r="A117" s="185"/>
      <c r="B117" s="186"/>
      <c r="C117" s="187" t="s">
        <v>127</v>
      </c>
      <c r="D117" s="188" t="s">
        <v>60</v>
      </c>
      <c r="E117" s="188" t="s">
        <v>56</v>
      </c>
      <c r="F117" s="188" t="s">
        <v>57</v>
      </c>
      <c r="G117" s="188" t="s">
        <v>128</v>
      </c>
      <c r="H117" s="188" t="s">
        <v>129</v>
      </c>
      <c r="I117" s="188" t="s">
        <v>130</v>
      </c>
      <c r="J117" s="189" t="s">
        <v>103</v>
      </c>
      <c r="K117" s="190" t="s">
        <v>131</v>
      </c>
      <c r="L117" s="191"/>
      <c r="M117" s="100" t="s">
        <v>1</v>
      </c>
      <c r="N117" s="101" t="s">
        <v>39</v>
      </c>
      <c r="O117" s="101" t="s">
        <v>132</v>
      </c>
      <c r="P117" s="101" t="s">
        <v>133</v>
      </c>
      <c r="Q117" s="101" t="s">
        <v>134</v>
      </c>
      <c r="R117" s="101" t="s">
        <v>135</v>
      </c>
      <c r="S117" s="101" t="s">
        <v>136</v>
      </c>
      <c r="T117" s="102" t="s">
        <v>137</v>
      </c>
      <c r="U117" s="185"/>
      <c r="V117" s="185"/>
      <c r="W117" s="185"/>
      <c r="X117" s="185"/>
      <c r="Y117" s="185"/>
      <c r="Z117" s="185"/>
      <c r="AA117" s="185"/>
      <c r="AB117" s="185"/>
      <c r="AC117" s="185"/>
      <c r="AD117" s="185"/>
      <c r="AE117" s="185"/>
    </row>
    <row r="118" s="2" customFormat="1" ht="22.8" customHeight="1">
      <c r="A118" s="38"/>
      <c r="B118" s="39"/>
      <c r="C118" s="107" t="s">
        <v>138</v>
      </c>
      <c r="D118" s="40"/>
      <c r="E118" s="40"/>
      <c r="F118" s="40"/>
      <c r="G118" s="40"/>
      <c r="H118" s="40"/>
      <c r="I118" s="40"/>
      <c r="J118" s="192">
        <f>BK118</f>
        <v>0</v>
      </c>
      <c r="K118" s="40"/>
      <c r="L118" s="44"/>
      <c r="M118" s="103"/>
      <c r="N118" s="193"/>
      <c r="O118" s="104"/>
      <c r="P118" s="194">
        <f>P119+P122</f>
        <v>0</v>
      </c>
      <c r="Q118" s="104"/>
      <c r="R118" s="194">
        <f>R119+R122</f>
        <v>0</v>
      </c>
      <c r="S118" s="104"/>
      <c r="T118" s="195">
        <f>T119+T122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74</v>
      </c>
      <c r="AU118" s="17" t="s">
        <v>105</v>
      </c>
      <c r="BK118" s="196">
        <f>BK119+BK122</f>
        <v>0</v>
      </c>
    </row>
    <row r="119" s="11" customFormat="1" ht="25.92" customHeight="1">
      <c r="A119" s="11"/>
      <c r="B119" s="197"/>
      <c r="C119" s="198"/>
      <c r="D119" s="199" t="s">
        <v>74</v>
      </c>
      <c r="E119" s="200" t="s">
        <v>1889</v>
      </c>
      <c r="F119" s="200" t="s">
        <v>1890</v>
      </c>
      <c r="G119" s="198"/>
      <c r="H119" s="198"/>
      <c r="I119" s="201"/>
      <c r="J119" s="202">
        <f>BK119</f>
        <v>0</v>
      </c>
      <c r="K119" s="198"/>
      <c r="L119" s="203"/>
      <c r="M119" s="204"/>
      <c r="N119" s="205"/>
      <c r="O119" s="205"/>
      <c r="P119" s="206">
        <f>SUM(P120:P121)</f>
        <v>0</v>
      </c>
      <c r="Q119" s="205"/>
      <c r="R119" s="206">
        <f>SUM(R120:R121)</f>
        <v>0</v>
      </c>
      <c r="S119" s="205"/>
      <c r="T119" s="207">
        <f>SUM(T120:T121)</f>
        <v>0</v>
      </c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R119" s="208" t="s">
        <v>83</v>
      </c>
      <c r="AT119" s="209" t="s">
        <v>74</v>
      </c>
      <c r="AU119" s="209" t="s">
        <v>75</v>
      </c>
      <c r="AY119" s="208" t="s">
        <v>141</v>
      </c>
      <c r="BK119" s="210">
        <f>SUM(BK120:BK121)</f>
        <v>0</v>
      </c>
    </row>
    <row r="120" s="2" customFormat="1" ht="16.5" customHeight="1">
      <c r="A120" s="38"/>
      <c r="B120" s="39"/>
      <c r="C120" s="211" t="s">
        <v>83</v>
      </c>
      <c r="D120" s="211" t="s">
        <v>142</v>
      </c>
      <c r="E120" s="212" t="s">
        <v>1891</v>
      </c>
      <c r="F120" s="213" t="s">
        <v>1890</v>
      </c>
      <c r="G120" s="214" t="s">
        <v>629</v>
      </c>
      <c r="H120" s="215">
        <v>1</v>
      </c>
      <c r="I120" s="216"/>
      <c r="J120" s="217">
        <f>ROUND(I120*H120,2)</f>
        <v>0</v>
      </c>
      <c r="K120" s="218"/>
      <c r="L120" s="44"/>
      <c r="M120" s="219" t="s">
        <v>1</v>
      </c>
      <c r="N120" s="220" t="s">
        <v>40</v>
      </c>
      <c r="O120" s="91"/>
      <c r="P120" s="221">
        <f>O120*H120</f>
        <v>0</v>
      </c>
      <c r="Q120" s="221">
        <v>0</v>
      </c>
      <c r="R120" s="221">
        <f>Q120*H120</f>
        <v>0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146</v>
      </c>
      <c r="AT120" s="223" t="s">
        <v>142</v>
      </c>
      <c r="AU120" s="223" t="s">
        <v>83</v>
      </c>
      <c r="AY120" s="17" t="s">
        <v>141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83</v>
      </c>
      <c r="BK120" s="224">
        <f>ROUND(I120*H120,2)</f>
        <v>0</v>
      </c>
      <c r="BL120" s="17" t="s">
        <v>146</v>
      </c>
      <c r="BM120" s="223" t="s">
        <v>1892</v>
      </c>
    </row>
    <row r="121" s="2" customFormat="1">
      <c r="A121" s="38"/>
      <c r="B121" s="39"/>
      <c r="C121" s="40"/>
      <c r="D121" s="227" t="s">
        <v>603</v>
      </c>
      <c r="E121" s="40"/>
      <c r="F121" s="269" t="s">
        <v>1893</v>
      </c>
      <c r="G121" s="40"/>
      <c r="H121" s="40"/>
      <c r="I121" s="270"/>
      <c r="J121" s="40"/>
      <c r="K121" s="40"/>
      <c r="L121" s="44"/>
      <c r="M121" s="271"/>
      <c r="N121" s="272"/>
      <c r="O121" s="91"/>
      <c r="P121" s="91"/>
      <c r="Q121" s="91"/>
      <c r="R121" s="91"/>
      <c r="S121" s="91"/>
      <c r="T121" s="92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603</v>
      </c>
      <c r="AU121" s="17" t="s">
        <v>83</v>
      </c>
    </row>
    <row r="122" s="11" customFormat="1" ht="25.92" customHeight="1">
      <c r="A122" s="11"/>
      <c r="B122" s="197"/>
      <c r="C122" s="198"/>
      <c r="D122" s="199" t="s">
        <v>74</v>
      </c>
      <c r="E122" s="200" t="s">
        <v>1894</v>
      </c>
      <c r="F122" s="200" t="s">
        <v>1895</v>
      </c>
      <c r="G122" s="198"/>
      <c r="H122" s="198"/>
      <c r="I122" s="201"/>
      <c r="J122" s="202">
        <f>BK122</f>
        <v>0</v>
      </c>
      <c r="K122" s="198"/>
      <c r="L122" s="203"/>
      <c r="M122" s="204"/>
      <c r="N122" s="205"/>
      <c r="O122" s="205"/>
      <c r="P122" s="206">
        <f>SUM(P123:P128)</f>
        <v>0</v>
      </c>
      <c r="Q122" s="205"/>
      <c r="R122" s="206">
        <f>SUM(R123:R128)</f>
        <v>0</v>
      </c>
      <c r="S122" s="205"/>
      <c r="T122" s="207">
        <f>SUM(T123:T128)</f>
        <v>0</v>
      </c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R122" s="208" t="s">
        <v>83</v>
      </c>
      <c r="AT122" s="209" t="s">
        <v>74</v>
      </c>
      <c r="AU122" s="209" t="s">
        <v>75</v>
      </c>
      <c r="AY122" s="208" t="s">
        <v>141</v>
      </c>
      <c r="BK122" s="210">
        <f>SUM(BK123:BK128)</f>
        <v>0</v>
      </c>
    </row>
    <row r="123" s="2" customFormat="1" ht="21.75" customHeight="1">
      <c r="A123" s="38"/>
      <c r="B123" s="39"/>
      <c r="C123" s="211" t="s">
        <v>85</v>
      </c>
      <c r="D123" s="211" t="s">
        <v>142</v>
      </c>
      <c r="E123" s="212" t="s">
        <v>1896</v>
      </c>
      <c r="F123" s="213" t="s">
        <v>1897</v>
      </c>
      <c r="G123" s="214" t="s">
        <v>629</v>
      </c>
      <c r="H123" s="215">
        <v>1</v>
      </c>
      <c r="I123" s="216"/>
      <c r="J123" s="217">
        <f>ROUND(I123*H123,2)</f>
        <v>0</v>
      </c>
      <c r="K123" s="218"/>
      <c r="L123" s="44"/>
      <c r="M123" s="219" t="s">
        <v>1</v>
      </c>
      <c r="N123" s="220" t="s">
        <v>40</v>
      </c>
      <c r="O123" s="91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3" t="s">
        <v>146</v>
      </c>
      <c r="AT123" s="223" t="s">
        <v>142</v>
      </c>
      <c r="AU123" s="223" t="s">
        <v>83</v>
      </c>
      <c r="AY123" s="17" t="s">
        <v>141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7" t="s">
        <v>83</v>
      </c>
      <c r="BK123" s="224">
        <f>ROUND(I123*H123,2)</f>
        <v>0</v>
      </c>
      <c r="BL123" s="17" t="s">
        <v>146</v>
      </c>
      <c r="BM123" s="223" t="s">
        <v>1898</v>
      </c>
    </row>
    <row r="124" s="2" customFormat="1" ht="24.15" customHeight="1">
      <c r="A124" s="38"/>
      <c r="B124" s="39"/>
      <c r="C124" s="211" t="s">
        <v>155</v>
      </c>
      <c r="D124" s="211" t="s">
        <v>142</v>
      </c>
      <c r="E124" s="212" t="s">
        <v>1899</v>
      </c>
      <c r="F124" s="213" t="s">
        <v>1900</v>
      </c>
      <c r="G124" s="214" t="s">
        <v>629</v>
      </c>
      <c r="H124" s="215">
        <v>1</v>
      </c>
      <c r="I124" s="216"/>
      <c r="J124" s="217">
        <f>ROUND(I124*H124,2)</f>
        <v>0</v>
      </c>
      <c r="K124" s="218"/>
      <c r="L124" s="44"/>
      <c r="M124" s="219" t="s">
        <v>1</v>
      </c>
      <c r="N124" s="220" t="s">
        <v>40</v>
      </c>
      <c r="O124" s="91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146</v>
      </c>
      <c r="AT124" s="223" t="s">
        <v>142</v>
      </c>
      <c r="AU124" s="223" t="s">
        <v>83</v>
      </c>
      <c r="AY124" s="17" t="s">
        <v>141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83</v>
      </c>
      <c r="BK124" s="224">
        <f>ROUND(I124*H124,2)</f>
        <v>0</v>
      </c>
      <c r="BL124" s="17" t="s">
        <v>146</v>
      </c>
      <c r="BM124" s="223" t="s">
        <v>1901</v>
      </c>
    </row>
    <row r="125" s="2" customFormat="1" ht="24.15" customHeight="1">
      <c r="A125" s="38"/>
      <c r="B125" s="39"/>
      <c r="C125" s="211" t="s">
        <v>146</v>
      </c>
      <c r="D125" s="211" t="s">
        <v>142</v>
      </c>
      <c r="E125" s="212" t="s">
        <v>1902</v>
      </c>
      <c r="F125" s="213" t="s">
        <v>1903</v>
      </c>
      <c r="G125" s="214" t="s">
        <v>629</v>
      </c>
      <c r="H125" s="215">
        <v>1</v>
      </c>
      <c r="I125" s="216"/>
      <c r="J125" s="217">
        <f>ROUND(I125*H125,2)</f>
        <v>0</v>
      </c>
      <c r="K125" s="218"/>
      <c r="L125" s="44"/>
      <c r="M125" s="219" t="s">
        <v>1</v>
      </c>
      <c r="N125" s="220" t="s">
        <v>40</v>
      </c>
      <c r="O125" s="91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146</v>
      </c>
      <c r="AT125" s="223" t="s">
        <v>142</v>
      </c>
      <c r="AU125" s="223" t="s">
        <v>83</v>
      </c>
      <c r="AY125" s="17" t="s">
        <v>141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83</v>
      </c>
      <c r="BK125" s="224">
        <f>ROUND(I125*H125,2)</f>
        <v>0</v>
      </c>
      <c r="BL125" s="17" t="s">
        <v>146</v>
      </c>
      <c r="BM125" s="223" t="s">
        <v>1904</v>
      </c>
    </row>
    <row r="126" s="2" customFormat="1" ht="37.8" customHeight="1">
      <c r="A126" s="38"/>
      <c r="B126" s="39"/>
      <c r="C126" s="211" t="s">
        <v>171</v>
      </c>
      <c r="D126" s="211" t="s">
        <v>142</v>
      </c>
      <c r="E126" s="212" t="s">
        <v>1905</v>
      </c>
      <c r="F126" s="213" t="s">
        <v>1906</v>
      </c>
      <c r="G126" s="214" t="s">
        <v>1860</v>
      </c>
      <c r="H126" s="215">
        <v>5</v>
      </c>
      <c r="I126" s="216"/>
      <c r="J126" s="217">
        <f>ROUND(I126*H126,2)</f>
        <v>0</v>
      </c>
      <c r="K126" s="218"/>
      <c r="L126" s="44"/>
      <c r="M126" s="219" t="s">
        <v>1</v>
      </c>
      <c r="N126" s="220" t="s">
        <v>40</v>
      </c>
      <c r="O126" s="91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3" t="s">
        <v>146</v>
      </c>
      <c r="AT126" s="223" t="s">
        <v>142</v>
      </c>
      <c r="AU126" s="223" t="s">
        <v>83</v>
      </c>
      <c r="AY126" s="17" t="s">
        <v>141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7" t="s">
        <v>83</v>
      </c>
      <c r="BK126" s="224">
        <f>ROUND(I126*H126,2)</f>
        <v>0</v>
      </c>
      <c r="BL126" s="17" t="s">
        <v>146</v>
      </c>
      <c r="BM126" s="223" t="s">
        <v>1907</v>
      </c>
    </row>
    <row r="127" s="2" customFormat="1" ht="33" customHeight="1">
      <c r="A127" s="38"/>
      <c r="B127" s="39"/>
      <c r="C127" s="211" t="s">
        <v>178</v>
      </c>
      <c r="D127" s="211" t="s">
        <v>142</v>
      </c>
      <c r="E127" s="212" t="s">
        <v>1908</v>
      </c>
      <c r="F127" s="213" t="s">
        <v>1909</v>
      </c>
      <c r="G127" s="214" t="s">
        <v>1860</v>
      </c>
      <c r="H127" s="215">
        <v>2</v>
      </c>
      <c r="I127" s="216"/>
      <c r="J127" s="217">
        <f>ROUND(I127*H127,2)</f>
        <v>0</v>
      </c>
      <c r="K127" s="218"/>
      <c r="L127" s="44"/>
      <c r="M127" s="219" t="s">
        <v>1</v>
      </c>
      <c r="N127" s="220" t="s">
        <v>40</v>
      </c>
      <c r="O127" s="91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146</v>
      </c>
      <c r="AT127" s="223" t="s">
        <v>142</v>
      </c>
      <c r="AU127" s="223" t="s">
        <v>83</v>
      </c>
      <c r="AY127" s="17" t="s">
        <v>141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83</v>
      </c>
      <c r="BK127" s="224">
        <f>ROUND(I127*H127,2)</f>
        <v>0</v>
      </c>
      <c r="BL127" s="17" t="s">
        <v>146</v>
      </c>
      <c r="BM127" s="223" t="s">
        <v>1910</v>
      </c>
    </row>
    <row r="128" s="2" customFormat="1" ht="16.5" customHeight="1">
      <c r="A128" s="38"/>
      <c r="B128" s="39"/>
      <c r="C128" s="211" t="s">
        <v>186</v>
      </c>
      <c r="D128" s="211" t="s">
        <v>142</v>
      </c>
      <c r="E128" s="212" t="s">
        <v>1911</v>
      </c>
      <c r="F128" s="213" t="s">
        <v>1912</v>
      </c>
      <c r="G128" s="214" t="s">
        <v>1860</v>
      </c>
      <c r="H128" s="215">
        <v>25</v>
      </c>
      <c r="I128" s="216"/>
      <c r="J128" s="217">
        <f>ROUND(I128*H128,2)</f>
        <v>0</v>
      </c>
      <c r="K128" s="218"/>
      <c r="L128" s="44"/>
      <c r="M128" s="273" t="s">
        <v>1</v>
      </c>
      <c r="N128" s="274" t="s">
        <v>40</v>
      </c>
      <c r="O128" s="275"/>
      <c r="P128" s="276">
        <f>O128*H128</f>
        <v>0</v>
      </c>
      <c r="Q128" s="276">
        <v>0</v>
      </c>
      <c r="R128" s="276">
        <f>Q128*H128</f>
        <v>0</v>
      </c>
      <c r="S128" s="276">
        <v>0</v>
      </c>
      <c r="T128" s="277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146</v>
      </c>
      <c r="AT128" s="223" t="s">
        <v>142</v>
      </c>
      <c r="AU128" s="223" t="s">
        <v>83</v>
      </c>
      <c r="AY128" s="17" t="s">
        <v>141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83</v>
      </c>
      <c r="BK128" s="224">
        <f>ROUND(I128*H128,2)</f>
        <v>0</v>
      </c>
      <c r="BL128" s="17" t="s">
        <v>146</v>
      </c>
      <c r="BM128" s="223" t="s">
        <v>1913</v>
      </c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44"/>
      <c r="M129" s="38"/>
      <c r="O129" s="38"/>
      <c r="P129" s="38"/>
      <c r="Q129" s="38"/>
      <c r="R129" s="38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</sheetData>
  <sheetProtection sheet="1" autoFilter="0" formatColumns="0" formatRows="0" objects="1" scenarios="1" spinCount="100000" saltValue="TTIV3P0YpgpQKAtcRccn4oHjIr9wTJmoyQMeeygYeUBEeUCN/xnHG20IXFFeBSxFPpkwiqThGFobFIIQJmkCvA==" hashValue="+pGCs42Wg/NQlSum1t4ZN5I5TxhHpqUVa76SqBUSK/6fu15hL5dUpvjYBeeoKO/62oOHxR7QJGmIwx5cZKM2OA==" algorithmName="SHA-512" password="CC35"/>
  <autoFilter ref="C117:K128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FILA\Filip</dc:creator>
  <cp:lastModifiedBy>FILA\Filip</cp:lastModifiedBy>
  <dcterms:created xsi:type="dcterms:W3CDTF">2024-02-05T09:19:41Z</dcterms:created>
  <dcterms:modified xsi:type="dcterms:W3CDTF">2024-02-05T09:19:54Z</dcterms:modified>
</cp:coreProperties>
</file>